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r\Desktop\"/>
    </mc:Choice>
  </mc:AlternateContent>
  <bookViews>
    <workbookView xWindow="0" yWindow="0" windowWidth="19200" windowHeight="11040" activeTab="2"/>
  </bookViews>
  <sheets>
    <sheet name="Bilgiler" sheetId="4" r:id="rId1"/>
    <sheet name="Konular" sheetId="5" r:id="rId2"/>
    <sheet name="1. Dönem 1" sheetId="7" r:id="rId3"/>
  </sheets>
  <definedNames>
    <definedName name="_xlnm._FilterDatabase" localSheetId="2" hidden="1">'1. Dönem 1'!$C$95:$C$96</definedName>
  </definedNames>
  <calcPr calcId="152511"/>
  <fileRecoveryPr autoRecover="0"/>
</workbook>
</file>

<file path=xl/calcChain.xml><?xml version="1.0" encoding="utf-8"?>
<calcChain xmlns="http://schemas.openxmlformats.org/spreadsheetml/2006/main">
  <c r="A2" i="5" l="1"/>
  <c r="E359" i="5" l="1"/>
  <c r="E288" i="5"/>
  <c r="E217" i="5"/>
  <c r="E146" i="5"/>
  <c r="E75" i="5"/>
  <c r="E74" i="5"/>
  <c r="Y10" i="7"/>
  <c r="Z10" i="7" s="1"/>
  <c r="Y11" i="7"/>
  <c r="Z11" i="7" s="1"/>
  <c r="Y12" i="7"/>
  <c r="Z12" i="7" s="1"/>
  <c r="Y13" i="7"/>
  <c r="Z13" i="7" s="1"/>
  <c r="Y14" i="7"/>
  <c r="Z14" i="7" s="1"/>
  <c r="Y15" i="7"/>
  <c r="Z15" i="7" s="1"/>
  <c r="Y16" i="7"/>
  <c r="Z16" i="7" s="1"/>
  <c r="Y17" i="7"/>
  <c r="Z17" i="7" s="1"/>
  <c r="Y18" i="7"/>
  <c r="Z18" i="7" s="1"/>
  <c r="Y19" i="7"/>
  <c r="Z19" i="7" s="1"/>
  <c r="Y20" i="7"/>
  <c r="Z20" i="7" s="1"/>
  <c r="Y21" i="7"/>
  <c r="Z21" i="7" s="1"/>
  <c r="Y22" i="7"/>
  <c r="Z22" i="7" s="1"/>
  <c r="Y23" i="7"/>
  <c r="Z23" i="7" s="1"/>
  <c r="Y24" i="7"/>
  <c r="Z24" i="7" s="1"/>
  <c r="Y25" i="7"/>
  <c r="Z25" i="7" s="1"/>
  <c r="Y26" i="7"/>
  <c r="Z26" i="7" s="1"/>
  <c r="Y27" i="7"/>
  <c r="Z27" i="7" s="1"/>
  <c r="Y28" i="7"/>
  <c r="Z28" i="7" s="1"/>
  <c r="Y29" i="7"/>
  <c r="Z29" i="7" s="1"/>
  <c r="Y30" i="7"/>
  <c r="Z30" i="7" s="1"/>
  <c r="Y31" i="7"/>
  <c r="Z31" i="7" s="1"/>
  <c r="Y32" i="7"/>
  <c r="Z32" i="7" s="1"/>
  <c r="Y33" i="7"/>
  <c r="Z33" i="7" s="1"/>
  <c r="Y34" i="7"/>
  <c r="Z34" i="7" s="1"/>
  <c r="Y35" i="7"/>
  <c r="Z35" i="7" s="1"/>
  <c r="Y36" i="7"/>
  <c r="Z36" i="7" s="1"/>
  <c r="Y37" i="7"/>
  <c r="Z37" i="7" s="1"/>
  <c r="Y38" i="7"/>
  <c r="Z38" i="7" s="1"/>
  <c r="Y39" i="7"/>
  <c r="Z39" i="7" s="1"/>
  <c r="Y40" i="7"/>
  <c r="Z40" i="7" s="1"/>
  <c r="Y41" i="7"/>
  <c r="Z41" i="7" s="1"/>
  <c r="Y42" i="7"/>
  <c r="Z42" i="7" s="1"/>
  <c r="Y43" i="7"/>
  <c r="Z43" i="7" s="1"/>
  <c r="Y44" i="7"/>
  <c r="Z44" i="7" s="1"/>
  <c r="Y45" i="7"/>
  <c r="Z45" i="7" s="1"/>
  <c r="Y46" i="7"/>
  <c r="Z46" i="7" s="1"/>
  <c r="Y47" i="7"/>
  <c r="Z47" i="7" s="1"/>
  <c r="Y48" i="7"/>
  <c r="Z48" i="7" s="1"/>
  <c r="Y49" i="7"/>
  <c r="Z49" i="7" s="1"/>
  <c r="Y50" i="7"/>
  <c r="Z50" i="7" s="1"/>
  <c r="Y51" i="7"/>
  <c r="Z51" i="7" s="1"/>
  <c r="Y52" i="7"/>
  <c r="Z52" i="7" s="1"/>
  <c r="Y53" i="7"/>
  <c r="Z53" i="7" s="1"/>
  <c r="Y54" i="7"/>
  <c r="Z54" i="7" s="1"/>
  <c r="Y55" i="7"/>
  <c r="Z55" i="7" s="1"/>
  <c r="Y56" i="7"/>
  <c r="Z56" i="7" s="1"/>
  <c r="Y57" i="7"/>
  <c r="Z57" i="7" s="1"/>
  <c r="Y58" i="7"/>
  <c r="Z58" i="7" s="1"/>
  <c r="T96" i="7"/>
  <c r="N86" i="7"/>
  <c r="Y9" i="7"/>
  <c r="Z9" i="7" s="1"/>
  <c r="T95" i="7"/>
  <c r="E81" i="7"/>
  <c r="B81" i="7"/>
  <c r="E80" i="7"/>
  <c r="W59" i="7" s="1"/>
  <c r="B80" i="7"/>
  <c r="E79" i="7"/>
  <c r="V59" i="7" s="1"/>
  <c r="B79" i="7"/>
  <c r="E78" i="7"/>
  <c r="U59" i="7" s="1"/>
  <c r="B78" i="7"/>
  <c r="E77" i="7"/>
  <c r="T59" i="7" s="1"/>
  <c r="B77" i="7"/>
  <c r="E76" i="7"/>
  <c r="S59" i="7" s="1"/>
  <c r="B76" i="7"/>
  <c r="E75" i="7"/>
  <c r="R59" i="7" s="1"/>
  <c r="B75" i="7"/>
  <c r="E74" i="7"/>
  <c r="Q59" i="7" s="1"/>
  <c r="B74" i="7"/>
  <c r="E73" i="7"/>
  <c r="P59" i="7" s="1"/>
  <c r="B73" i="7"/>
  <c r="E72" i="7"/>
  <c r="O59" i="7" s="1"/>
  <c r="B72" i="7"/>
  <c r="E71" i="7"/>
  <c r="N59" i="7" s="1"/>
  <c r="B71" i="7"/>
  <c r="E70" i="7"/>
  <c r="M59" i="7" s="1"/>
  <c r="B70" i="7"/>
  <c r="E69" i="7"/>
  <c r="L59" i="7" s="1"/>
  <c r="B69" i="7"/>
  <c r="E68" i="7"/>
  <c r="K59" i="7" s="1"/>
  <c r="B68" i="7"/>
  <c r="E67" i="7"/>
  <c r="J59" i="7" s="1"/>
  <c r="B67" i="7"/>
  <c r="E66" i="7"/>
  <c r="I59" i="7" s="1"/>
  <c r="B66" i="7"/>
  <c r="E65" i="7"/>
  <c r="H59" i="7" s="1"/>
  <c r="B65" i="7"/>
  <c r="E64" i="7"/>
  <c r="G59" i="7" s="1"/>
  <c r="B64" i="7"/>
  <c r="E63" i="7"/>
  <c r="F59" i="7" s="1"/>
  <c r="B63" i="7"/>
  <c r="E62" i="7"/>
  <c r="B62" i="7"/>
  <c r="E358" i="5"/>
  <c r="C357" i="5"/>
  <c r="C356" i="5"/>
  <c r="E287" i="5"/>
  <c r="C286" i="5"/>
  <c r="C285" i="5"/>
  <c r="E216" i="5"/>
  <c r="C215" i="5"/>
  <c r="C214" i="5"/>
  <c r="E145" i="5"/>
  <c r="C144" i="5"/>
  <c r="C143" i="5"/>
  <c r="C73" i="5"/>
  <c r="C72" i="5"/>
  <c r="A324" i="5"/>
  <c r="A323" i="5"/>
  <c r="A253" i="5"/>
  <c r="A252" i="5"/>
  <c r="A182" i="5"/>
  <c r="A181" i="5"/>
  <c r="F352" i="5"/>
  <c r="F281" i="5"/>
  <c r="F210" i="5"/>
  <c r="A111" i="5"/>
  <c r="A110" i="5"/>
  <c r="F139" i="5"/>
  <c r="A40" i="5"/>
  <c r="A39" i="5"/>
  <c r="F68" i="5"/>
  <c r="A1" i="5"/>
  <c r="C96" i="7"/>
  <c r="C95" i="7"/>
  <c r="X59" i="7"/>
  <c r="D5" i="7"/>
  <c r="D4" i="7"/>
  <c r="D3" i="7"/>
  <c r="S2" i="7"/>
  <c r="D2" i="7"/>
  <c r="E36" i="5"/>
  <c r="C35" i="5"/>
  <c r="C34" i="5"/>
  <c r="F30" i="5"/>
  <c r="E82" i="7" l="1"/>
  <c r="N81" i="7"/>
  <c r="Y84" i="7" s="1"/>
  <c r="N82" i="7"/>
  <c r="N84" i="7"/>
  <c r="N83" i="7"/>
  <c r="N85" i="7"/>
  <c r="Y80" i="7"/>
  <c r="E59" i="7"/>
  <c r="Y82" i="7"/>
  <c r="Y81" i="7"/>
  <c r="Y85" i="7" l="1"/>
  <c r="Y86" i="7" s="1"/>
  <c r="K89" i="7" s="1"/>
</calcChain>
</file>

<file path=xl/comments1.xml><?xml version="1.0" encoding="utf-8"?>
<comments xmlns="http://schemas.openxmlformats.org/spreadsheetml/2006/main">
  <authors>
    <author>END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Konu kısmını analiz de çıkması için girmeniz gerekmektedir.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sorunun puan karşılığını analizde soru yüzdesi hesabı için girmeniz gerekmektedir.</t>
        </r>
      </text>
    </comment>
  </commentList>
</comments>
</file>

<file path=xl/comments2.xml><?xml version="1.0" encoding="utf-8"?>
<comments xmlns="http://schemas.openxmlformats.org/spreadsheetml/2006/main">
  <authors>
    <author>END</author>
  </authors>
  <commentList>
    <comment ref="AA9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Yazınız.
( G girilenler puan kısmı boş çıkar, K Yazılanlar puan kısmında 0(sıfır) yazar)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1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6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7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8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19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0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1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3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5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6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8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0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1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3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5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6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7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8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3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49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0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1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2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3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4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5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7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AA58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Yazılya girmeyenler için "G" Kopya çekenler için "K" Yazınız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  <charset val="162"/>
          </rPr>
          <t>END:</t>
        </r>
        <r>
          <rPr>
            <sz val="9"/>
            <color indexed="81"/>
            <rFont val="Tahoma"/>
            <family val="2"/>
            <charset val="162"/>
          </rPr>
          <t xml:space="preserve">
Sınavla ilgili değerlendirmelerinizi bu bölümde yazabilirsiniz.</t>
        </r>
      </text>
    </comment>
  </commentList>
</comments>
</file>

<file path=xl/sharedStrings.xml><?xml version="1.0" encoding="utf-8"?>
<sst xmlns="http://schemas.openxmlformats.org/spreadsheetml/2006/main" count="195" uniqueCount="144">
  <si>
    <t>Ders Öğretmeni:</t>
  </si>
  <si>
    <t>ÖĞRENCİNİN</t>
  </si>
  <si>
    <t>SORULAR</t>
  </si>
  <si>
    <t>PUAN</t>
  </si>
  <si>
    <t>SONUÇ</t>
  </si>
  <si>
    <t>TOPLAM</t>
  </si>
  <si>
    <t>SIRA
NO</t>
  </si>
  <si>
    <t>OKUL
 NO</t>
  </si>
  <si>
    <t>SORULARA GÖRE BAŞARI (%)</t>
  </si>
  <si>
    <t xml:space="preserve">Sınıf </t>
  </si>
  <si>
    <t xml:space="preserve">Sınav Numarası </t>
  </si>
  <si>
    <t xml:space="preserve">Sınav tarihi </t>
  </si>
  <si>
    <t>Puan</t>
  </si>
  <si>
    <t>Okul Adı</t>
  </si>
  <si>
    <t>:</t>
  </si>
  <si>
    <t>Ders</t>
  </si>
  <si>
    <t>Sınıf</t>
  </si>
  <si>
    <t>Ders Öğretmeni</t>
  </si>
  <si>
    <t>Eğitim Öğretim Yılı</t>
  </si>
  <si>
    <t>Okul Müdürü</t>
  </si>
  <si>
    <t>KAZANIMLAR</t>
  </si>
  <si>
    <t>SORU</t>
  </si>
  <si>
    <t>EN DÜŞÜK NOT:</t>
  </si>
  <si>
    <t>BAŞARILI ÖĞRENCİ SAYISI :</t>
  </si>
  <si>
    <t>EN YÜKSEK NOT:</t>
  </si>
  <si>
    <t>BAŞARISIZ ÖĞRENCİ SAYISI :</t>
  </si>
  <si>
    <t>SINIF ORTALAMASI :</t>
  </si>
  <si>
    <t>SINIFIN BAŞARI ORTALAMASI :</t>
  </si>
  <si>
    <t>SINAV DEĞERLENDİRMESİ</t>
  </si>
  <si>
    <t xml:space="preserve">Sınav Dönemi </t>
  </si>
  <si>
    <t>1. Dönem</t>
  </si>
  <si>
    <t>1. Yazılı</t>
  </si>
  <si>
    <t>Branşı</t>
  </si>
  <si>
    <t>SOYADI</t>
  </si>
  <si>
    <t xml:space="preserve">ADI </t>
  </si>
  <si>
    <t>SORULARA GÖRE BAŞARI YÜZDESİ GRAFİĞİ</t>
  </si>
  <si>
    <t>Konular</t>
  </si>
  <si>
    <r>
      <t xml:space="preserve">Sınıf genelinde </t>
    </r>
    <r>
      <rPr>
        <sz val="10"/>
        <rFont val="Tahoma"/>
        <family val="2"/>
        <charset val="162"/>
      </rPr>
      <t xml:space="preserve">  
</t>
    </r>
  </si>
  <si>
    <t>%</t>
  </si>
  <si>
    <t>başarıya ulaşılmıştır</t>
  </si>
  <si>
    <t xml:space="preserve">Okul                   :      </t>
  </si>
  <si>
    <t xml:space="preserve">Öğretim Yılı       :     </t>
  </si>
  <si>
    <t xml:space="preserve">Ders                  :      </t>
  </si>
  <si>
    <t>ÜNİTE / MODÜL ADI</t>
  </si>
  <si>
    <t xml:space="preserve">KONU / ÖĞRENME FAALİYETİ </t>
  </si>
  <si>
    <t>1. DÖNEM 1. YAZILI SINAV SORULARININ  KONU VE KAZANIMLARI</t>
  </si>
  <si>
    <t>ÖĞRENCİLERE GÖRE BAŞARI GRAFİĞİ</t>
  </si>
  <si>
    <t>NOT DAĞILIM ÇİZELGESİ</t>
  </si>
  <si>
    <t>1. DÖNEM 2. YAZILI SINAV SORULARININ  KONU VE KAZANIMLARI</t>
  </si>
  <si>
    <t>1. DÖNEM 3. YAZILI SINAV SORULARININ  KONU VE KAZANIMLARI</t>
  </si>
  <si>
    <t>2. DÖNEM 1. YAZILI SINAV SORULARININ  KONU VE KAZANIMLARI</t>
  </si>
  <si>
    <t>2. DÖNEM 2. YAZILI SINAV SORULARININ  KONU VE KAZANIMLARI</t>
  </si>
  <si>
    <t>2. DÖNEM 3. YAZILI SINAV SORULARININ  KONU VE KAZANIMLARI</t>
  </si>
  <si>
    <t>SINIF DEĞERLENDİRMESİ</t>
  </si>
  <si>
    <t>Sonuç</t>
  </si>
  <si>
    <t>50-60 arası               (Geçer)</t>
  </si>
  <si>
    <t>60-70 arası               (Orta)</t>
  </si>
  <si>
    <t>70- 85 arası              (İyi)</t>
  </si>
  <si>
    <t>85-100 arası             (Pekiyi)</t>
  </si>
  <si>
    <r>
      <t xml:space="preserve">0 -50 arası                </t>
    </r>
    <r>
      <rPr>
        <b/>
        <sz val="10"/>
        <color rgb="FFFF0000"/>
        <rFont val="Tahoma"/>
        <family val="2"/>
        <charset val="162"/>
      </rPr>
      <t>(Geçmez)</t>
    </r>
  </si>
  <si>
    <t>SINAV ANALİZİ VE SINIF DEĞERLENDİRMESİ</t>
  </si>
  <si>
    <t>Başarı oranı düşük olan kazanım olmamıştır.
Sınav ölçme ve değerlendirme kriterleri açısından başarılı kabul edilmektedir.</t>
  </si>
  <si>
    <r>
      <rPr>
        <b/>
        <u/>
        <sz val="8"/>
        <rFont val="Tahoma"/>
        <family val="2"/>
        <charset val="162"/>
      </rPr>
      <t>Girmedi</t>
    </r>
    <r>
      <rPr>
        <b/>
        <sz val="8"/>
        <rFont val="Tahoma"/>
        <family val="2"/>
        <charset val="162"/>
      </rPr>
      <t xml:space="preserve">
Kopya</t>
    </r>
  </si>
  <si>
    <t>Girmeyenler</t>
  </si>
  <si>
    <t>GÜLTEPE MESLEKİ VE TEKNİK ANADOLU LİSESİ</t>
  </si>
  <si>
    <t>MESLEKİ GELİŞİM</t>
  </si>
  <si>
    <t>İSMAİL GÜLSEVEN</t>
  </si>
  <si>
    <t>TUNCAY OTAY</t>
  </si>
  <si>
    <t>2015 - 2016</t>
  </si>
  <si>
    <t>9 - N</t>
  </si>
  <si>
    <t>NİHAL TETİK</t>
  </si>
  <si>
    <t>ASLAN</t>
  </si>
  <si>
    <t>YUCA</t>
  </si>
  <si>
    <t>TAVUKÇU</t>
  </si>
  <si>
    <t>KARA</t>
  </si>
  <si>
    <t>YILMAZ</t>
  </si>
  <si>
    <t>ONUR</t>
  </si>
  <si>
    <t>KADİR</t>
  </si>
  <si>
    <t>ABDULLAH</t>
  </si>
  <si>
    <t>KARAKULAÇ</t>
  </si>
  <si>
    <t>TAMER</t>
  </si>
  <si>
    <t>TETİK</t>
  </si>
  <si>
    <t>KAYGIN</t>
  </si>
  <si>
    <t>CAN</t>
  </si>
  <si>
    <t>GÜRAL</t>
  </si>
  <si>
    <t>YILDIRIM</t>
  </si>
  <si>
    <t>YILDIZ</t>
  </si>
  <si>
    <t>ALİ</t>
  </si>
  <si>
    <t>AKYÜZ</t>
  </si>
  <si>
    <t>ÜZÜMCÜ</t>
  </si>
  <si>
    <t>GÖZELER</t>
  </si>
  <si>
    <t>YİŞİLÇAYIR</t>
  </si>
  <si>
    <t>YAVUZ</t>
  </si>
  <si>
    <t>EROL</t>
  </si>
  <si>
    <t>DAMAT</t>
  </si>
  <si>
    <t>ÇELİK</t>
  </si>
  <si>
    <t>BERK</t>
  </si>
  <si>
    <t>ZEYTİN</t>
  </si>
  <si>
    <t>KARAKAYA</t>
  </si>
  <si>
    <t>YAZICI</t>
  </si>
  <si>
    <t>ERBAŞ</t>
  </si>
  <si>
    <t>BAŞER</t>
  </si>
  <si>
    <t>SARI</t>
  </si>
  <si>
    <t>ÇAKMAZ</t>
  </si>
  <si>
    <t>HALICI</t>
  </si>
  <si>
    <t>KARAGÖZ</t>
  </si>
  <si>
    <t>ÇETİN</t>
  </si>
  <si>
    <t>KARAMAN</t>
  </si>
  <si>
    <t>KARABULUT</t>
  </si>
  <si>
    <t>AKAGÜNDÜZ</t>
  </si>
  <si>
    <t>BULUT</t>
  </si>
  <si>
    <t>ORKUN</t>
  </si>
  <si>
    <t>ZEYNEP</t>
  </si>
  <si>
    <t>EMRE</t>
  </si>
  <si>
    <t>UMUT</t>
  </si>
  <si>
    <t>YAĞMUR</t>
  </si>
  <si>
    <t>KAAN</t>
  </si>
  <si>
    <t>SİBEL</t>
  </si>
  <si>
    <t>GÖKHAN</t>
  </si>
  <si>
    <t>İREM</t>
  </si>
  <si>
    <t>METİN</t>
  </si>
  <si>
    <t>ÖZKAN</t>
  </si>
  <si>
    <t>EMİR CAN</t>
  </si>
  <si>
    <t>SERHAT</t>
  </si>
  <si>
    <t>KERİM RAMAZAN</t>
  </si>
  <si>
    <t>FATİH</t>
  </si>
  <si>
    <t>AHMET</t>
  </si>
  <si>
    <t>KEREM</t>
  </si>
  <si>
    <t>ALİ TURAN</t>
  </si>
  <si>
    <t>ARDA</t>
  </si>
  <si>
    <t>ALİŞAN</t>
  </si>
  <si>
    <t>SEMİH</t>
  </si>
  <si>
    <t>SEMİH DOĞAN</t>
  </si>
  <si>
    <t>BATUHAN</t>
  </si>
  <si>
    <t>ESRA</t>
  </si>
  <si>
    <t>ÇAĞRI</t>
  </si>
  <si>
    <t>GÖNÜL</t>
  </si>
  <si>
    <t>MAKİNA TEKNOLOJİ</t>
  </si>
  <si>
    <t>Etkili İletişim</t>
  </si>
  <si>
    <t>Temel İletişim Araçları</t>
  </si>
  <si>
    <t>Kendini İfade Etme</t>
  </si>
  <si>
    <t>İnsan İlişkilerini Düzenleme</t>
  </si>
  <si>
    <t>İş Hayatında İlişkiler</t>
  </si>
  <si>
    <t>Sanat Etkinliklerini Takip Etme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</si>
</sst>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10"/>
      <color indexed="8"/>
      <name val="ARIAL"/>
      <charset val="1"/>
    </font>
    <font>
      <b/>
      <sz val="10"/>
      <color rgb="FFFF0000"/>
      <name val="Tahoma"/>
      <family val="2"/>
      <charset val="162"/>
    </font>
    <font>
      <u/>
      <sz val="11"/>
      <color theme="10"/>
      <name val="Calibri"/>
      <family val="2"/>
      <charset val="162"/>
    </font>
    <font>
      <u/>
      <sz val="18"/>
      <color theme="10"/>
      <name val="Calibri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8"/>
      <name val="Tahoma"/>
      <family val="2"/>
      <charset val="162"/>
    </font>
    <font>
      <sz val="10"/>
      <color theme="1"/>
      <name val="Tahoma"/>
      <family val="2"/>
      <charset val="162"/>
    </font>
    <font>
      <sz val="9"/>
      <name val="Tahoma"/>
      <family val="2"/>
      <charset val="162"/>
    </font>
    <font>
      <sz val="10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1" fontId="2" fillId="3" borderId="9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8" xfId="0" applyFont="1" applyFill="1" applyBorder="1" applyProtection="1"/>
    <xf numFmtId="0" fontId="2" fillId="3" borderId="0" xfId="0" applyFont="1" applyFill="1" applyBorder="1" applyProtection="1"/>
    <xf numFmtId="0" fontId="2" fillId="3" borderId="19" xfId="0" applyFont="1" applyFill="1" applyBorder="1" applyProtection="1"/>
    <xf numFmtId="0" fontId="3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5" borderId="5" xfId="0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 applyProtection="1">
      <alignment horizontal="right" vertical="top" wrapText="1"/>
      <protection locked="0"/>
    </xf>
    <xf numFmtId="0" fontId="4" fillId="5" borderId="14" xfId="0" applyFont="1" applyFill="1" applyBorder="1" applyAlignment="1" applyProtection="1">
      <alignment vertical="top" wrapText="1"/>
      <protection locked="0"/>
    </xf>
    <xf numFmtId="0" fontId="4" fillId="5" borderId="14" xfId="0" applyFont="1" applyFill="1" applyBorder="1" applyAlignment="1" applyProtection="1">
      <alignment vertical="top"/>
      <protection locked="0"/>
    </xf>
    <xf numFmtId="0" fontId="4" fillId="5" borderId="17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6" borderId="12" xfId="0" applyFill="1" applyBorder="1" applyAlignment="1" applyProtection="1"/>
    <xf numFmtId="0" fontId="0" fillId="6" borderId="23" xfId="0" applyFill="1" applyBorder="1" applyAlignment="1" applyProtection="1"/>
    <xf numFmtId="0" fontId="0" fillId="6" borderId="13" xfId="0" applyFill="1" applyBorder="1" applyAlignment="1" applyProtection="1"/>
    <xf numFmtId="0" fontId="1" fillId="0" borderId="0" xfId="0" applyFont="1" applyFill="1" applyBorder="1" applyAlignment="1" applyProtection="1"/>
    <xf numFmtId="0" fontId="2" fillId="3" borderId="16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0" fillId="8" borderId="0" xfId="0" applyFill="1" applyProtection="1"/>
    <xf numFmtId="0" fontId="2" fillId="8" borderId="0" xfId="0" applyFont="1" applyFill="1" applyAlignment="1" applyProtection="1">
      <alignment vertical="center"/>
    </xf>
    <xf numFmtId="0" fontId="2" fillId="8" borderId="0" xfId="0" applyFont="1" applyFill="1" applyAlignment="1" applyProtection="1">
      <alignment horizontal="left" vertical="center"/>
    </xf>
    <xf numFmtId="0" fontId="2" fillId="8" borderId="10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0" xfId="0" applyFont="1" applyFill="1" applyProtection="1"/>
    <xf numFmtId="0" fontId="0" fillId="8" borderId="0" xfId="0" applyFill="1" applyAlignment="1" applyProtection="1">
      <alignment horizontal="center"/>
    </xf>
    <xf numFmtId="0" fontId="0" fillId="8" borderId="0" xfId="0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2" borderId="1" xfId="0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top" wrapText="1"/>
    </xf>
    <xf numFmtId="1" fontId="4" fillId="5" borderId="1" xfId="0" applyNumberFormat="1" applyFont="1" applyFill="1" applyBorder="1" applyAlignment="1" applyProtection="1">
      <alignment horizontal="left" vertical="center"/>
      <protection locked="0"/>
    </xf>
    <xf numFmtId="1" fontId="9" fillId="5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6" fillId="2" borderId="1" xfId="0" applyFont="1" applyFill="1" applyBorder="1" applyAlignment="1" applyProtection="1">
      <alignment vertical="center"/>
      <protection locked="0"/>
    </xf>
    <xf numFmtId="0" fontId="17" fillId="3" borderId="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8" borderId="0" xfId="0" applyFont="1" applyFill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23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/>
    </xf>
    <xf numFmtId="0" fontId="1" fillId="6" borderId="23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164" fontId="3" fillId="4" borderId="12" xfId="0" applyNumberFormat="1" applyFont="1" applyFill="1" applyBorder="1" applyAlignment="1" applyProtection="1">
      <alignment horizontal="center" vertical="center" shrinkToFit="1"/>
    </xf>
    <xf numFmtId="164" fontId="3" fillId="4" borderId="23" xfId="0" applyNumberFormat="1" applyFont="1" applyFill="1" applyBorder="1" applyAlignment="1" applyProtection="1">
      <alignment horizontal="center" vertical="center" shrinkToFit="1"/>
    </xf>
    <xf numFmtId="164" fontId="3" fillId="4" borderId="13" xfId="0" applyNumberFormat="1" applyFont="1" applyFill="1" applyBorder="1" applyAlignment="1" applyProtection="1">
      <alignment horizontal="center" vertical="center" shrinkToFit="1"/>
    </xf>
    <xf numFmtId="0" fontId="4" fillId="5" borderId="18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4" fillId="5" borderId="19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 wrapText="1"/>
      <protection locked="0"/>
    </xf>
    <xf numFmtId="0" fontId="4" fillId="5" borderId="21" xfId="0" applyFont="1" applyFill="1" applyBorder="1" applyAlignment="1" applyProtection="1">
      <alignment horizontal="left" vertical="top" wrapText="1"/>
      <protection locked="0"/>
    </xf>
    <xf numFmtId="0" fontId="4" fillId="5" borderId="22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 applyProtection="1">
      <alignment horizontal="left"/>
    </xf>
    <xf numFmtId="0" fontId="1" fillId="6" borderId="23" xfId="0" applyFont="1" applyFill="1" applyBorder="1" applyAlignment="1" applyProtection="1">
      <alignment horizontal="left"/>
    </xf>
    <xf numFmtId="0" fontId="1" fillId="6" borderId="13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center"/>
    </xf>
    <xf numFmtId="164" fontId="2" fillId="5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top"/>
    </xf>
    <xf numFmtId="0" fontId="2" fillId="3" borderId="14" xfId="0" applyFont="1" applyFill="1" applyBorder="1" applyAlignment="1" applyProtection="1">
      <alignment horizontal="center" vertical="top"/>
    </xf>
    <xf numFmtId="0" fontId="2" fillId="3" borderId="17" xfId="0" applyFont="1" applyFill="1" applyBorder="1" applyAlignment="1" applyProtection="1">
      <alignment horizontal="center" vertical="top"/>
    </xf>
    <xf numFmtId="0" fontId="2" fillId="8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left" vertical="center"/>
      <protection locked="0"/>
    </xf>
    <xf numFmtId="14" fontId="2" fillId="5" borderId="0" xfId="0" applyNumberFormat="1" applyFont="1" applyFill="1" applyAlignment="1" applyProtection="1">
      <alignment horizontal="left" vertical="center"/>
      <protection locked="0"/>
    </xf>
    <xf numFmtId="0" fontId="8" fillId="8" borderId="0" xfId="0" applyFont="1" applyFill="1" applyAlignment="1" applyProtection="1">
      <alignment horizontal="center"/>
    </xf>
    <xf numFmtId="1" fontId="2" fillId="7" borderId="12" xfId="0" applyNumberFormat="1" applyFont="1" applyFill="1" applyBorder="1" applyAlignment="1" applyProtection="1">
      <alignment horizontal="center" vertical="center"/>
    </xf>
    <xf numFmtId="1" fontId="2" fillId="7" borderId="13" xfId="0" applyNumberFormat="1" applyFont="1" applyFill="1" applyBorder="1" applyAlignment="1" applyProtection="1">
      <alignment horizontal="center" vertical="center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3" xfId="0" applyNumberFormat="1" applyFont="1" applyFill="1" applyBorder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02928435004712E-2"/>
          <c:y val="0.10070312639491492"/>
          <c:w val="0.91530846843841962"/>
          <c:h val="0.499735390219079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 Dönem 1'!$E$59:$X$59</c:f>
              <c:numCache>
                <c:formatCode>0</c:formatCode>
                <c:ptCount val="20"/>
                <c:pt idx="0">
                  <c:v>50</c:v>
                </c:pt>
                <c:pt idx="1">
                  <c:v>40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8239240"/>
        <c:axId val="318245512"/>
      </c:barChart>
      <c:catAx>
        <c:axId val="31823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318245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2455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31823924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69304368868788E-2"/>
          <c:y val="5.4684142395156746E-2"/>
          <c:w val="0.90124815249158086"/>
          <c:h val="0.30298084069851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Dönem 1'!$C$9:$C$58</c:f>
              <c:strCache>
                <c:ptCount val="35"/>
                <c:pt idx="0">
                  <c:v>ORKUN</c:v>
                </c:pt>
                <c:pt idx="1">
                  <c:v>ZEYNEP</c:v>
                </c:pt>
                <c:pt idx="2">
                  <c:v>ONUR</c:v>
                </c:pt>
                <c:pt idx="3">
                  <c:v>KADİR</c:v>
                </c:pt>
                <c:pt idx="4">
                  <c:v>ABDULLAH</c:v>
                </c:pt>
                <c:pt idx="5">
                  <c:v>TAMER</c:v>
                </c:pt>
                <c:pt idx="6">
                  <c:v>NİHAL TETİK</c:v>
                </c:pt>
                <c:pt idx="7">
                  <c:v>EMRE</c:v>
                </c:pt>
                <c:pt idx="8">
                  <c:v>UMUT</c:v>
                </c:pt>
                <c:pt idx="9">
                  <c:v>YAĞMUR</c:v>
                </c:pt>
                <c:pt idx="10">
                  <c:v>KAAN</c:v>
                </c:pt>
                <c:pt idx="11">
                  <c:v>SİBEL</c:v>
                </c:pt>
                <c:pt idx="12">
                  <c:v>ALİ</c:v>
                </c:pt>
                <c:pt idx="13">
                  <c:v>GÖKHAN</c:v>
                </c:pt>
                <c:pt idx="14">
                  <c:v>İREM</c:v>
                </c:pt>
                <c:pt idx="15">
                  <c:v>METİN</c:v>
                </c:pt>
                <c:pt idx="16">
                  <c:v>ÖZKAN</c:v>
                </c:pt>
                <c:pt idx="17">
                  <c:v>EMİR CAN</c:v>
                </c:pt>
                <c:pt idx="18">
                  <c:v>SERHAT</c:v>
                </c:pt>
                <c:pt idx="19">
                  <c:v>KERİM RAMAZAN</c:v>
                </c:pt>
                <c:pt idx="20">
                  <c:v>BERK</c:v>
                </c:pt>
                <c:pt idx="21">
                  <c:v>FATİH</c:v>
                </c:pt>
                <c:pt idx="22">
                  <c:v>AHMET</c:v>
                </c:pt>
                <c:pt idx="23">
                  <c:v>KEREM</c:v>
                </c:pt>
                <c:pt idx="24">
                  <c:v>ALİ TURAN</c:v>
                </c:pt>
                <c:pt idx="25">
                  <c:v>METİN</c:v>
                </c:pt>
                <c:pt idx="26">
                  <c:v>ARDA</c:v>
                </c:pt>
                <c:pt idx="27">
                  <c:v>ALİŞAN</c:v>
                </c:pt>
                <c:pt idx="28">
                  <c:v>SEMİH</c:v>
                </c:pt>
                <c:pt idx="29">
                  <c:v>SEMİH DOĞAN</c:v>
                </c:pt>
                <c:pt idx="30">
                  <c:v>BATUHAN</c:v>
                </c:pt>
                <c:pt idx="31">
                  <c:v>ESRA</c:v>
                </c:pt>
                <c:pt idx="32">
                  <c:v>BATUHAN</c:v>
                </c:pt>
                <c:pt idx="33">
                  <c:v>ÇAĞRI</c:v>
                </c:pt>
                <c:pt idx="34">
                  <c:v>GÖNÜL</c:v>
                </c:pt>
              </c:strCache>
            </c:strRef>
          </c:cat>
          <c:val>
            <c:numRef>
              <c:f>'1. Dönem 1'!$Y$9:$Y$58</c:f>
              <c:numCache>
                <c:formatCode>0</c:formatCode>
                <c:ptCount val="50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8245904"/>
        <c:axId val="318243160"/>
      </c:barChart>
      <c:valAx>
        <c:axId val="318243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18245904"/>
        <c:crosses val="autoZero"/>
        <c:crossBetween val="between"/>
      </c:valAx>
      <c:catAx>
        <c:axId val="31824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tr-TR"/>
          </a:p>
        </c:txPr>
        <c:crossAx val="31824316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01618547681602"/>
          <c:y val="4.1666666666666664E-2"/>
          <c:w val="0.60840879265091863"/>
          <c:h val="0.8330941965587657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1'!$H$81:$H$85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1'!$I$81:$I$85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1'!$J$81:$J$85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1'!$K$81:$K$85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1'!$L$81:$L$85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1'!$M$81:$M$85</c:f>
              <c:numCache>
                <c:formatCode>General</c:formatCode>
                <c:ptCount val="5"/>
              </c:numCache>
            </c:numRef>
          </c:val>
        </c:ser>
        <c:ser>
          <c:idx val="6"/>
          <c:order val="6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1'!$N$81:$N$85</c:f>
              <c:numCache>
                <c:formatCode>0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'1. Dönem 1'!$G$81:$G$85</c:f>
              <c:strCache>
                <c:ptCount val="5"/>
                <c:pt idx="0">
                  <c:v>0 -50 arası                (Geçmez)</c:v>
                </c:pt>
                <c:pt idx="1">
                  <c:v>50-60 arası               (Geçer)</c:v>
                </c:pt>
                <c:pt idx="2">
                  <c:v>60-70 arası               (Orta)</c:v>
                </c:pt>
                <c:pt idx="3">
                  <c:v>70- 85 arası              (İyi)</c:v>
                </c:pt>
                <c:pt idx="4">
                  <c:v>85-100 arası             (Pekiyi)</c:v>
                </c:pt>
              </c:strCache>
            </c:strRef>
          </c:cat>
          <c:val>
            <c:numRef>
              <c:f>'1. Dönem 1'!$O$81:$O$85</c:f>
              <c:numCache>
                <c:formatCode>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240808"/>
        <c:axId val="318241200"/>
      </c:barChart>
      <c:catAx>
        <c:axId val="318240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8241200"/>
        <c:crosses val="autoZero"/>
        <c:auto val="1"/>
        <c:lblAlgn val="ctr"/>
        <c:lblOffset val="100"/>
        <c:noMultiLvlLbl val="0"/>
      </c:catAx>
      <c:valAx>
        <c:axId val="31824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8240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60</xdr:row>
      <xdr:rowOff>200025</xdr:rowOff>
    </xdr:from>
    <xdr:to>
      <xdr:col>26</xdr:col>
      <xdr:colOff>323850</xdr:colOff>
      <xdr:row>66</xdr:row>
      <xdr:rowOff>152401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68</xdr:row>
      <xdr:rowOff>19047</xdr:rowOff>
    </xdr:from>
    <xdr:to>
      <xdr:col>26</xdr:col>
      <xdr:colOff>428626</xdr:colOff>
      <xdr:row>78</xdr:row>
      <xdr:rowOff>0</xdr:rowOff>
    </xdr:to>
    <xdr:graphicFrame macro="">
      <xdr:nvGraphicFramePr>
        <xdr:cNvPr id="3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123826</xdr:rowOff>
    </xdr:from>
    <xdr:to>
      <xdr:col>5</xdr:col>
      <xdr:colOff>257173</xdr:colOff>
      <xdr:row>92</xdr:row>
      <xdr:rowOff>142875</xdr:rowOff>
    </xdr:to>
    <xdr:graphicFrame macro="">
      <xdr:nvGraphicFramePr>
        <xdr:cNvPr id="6" name="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B2:E19"/>
  <sheetViews>
    <sheetView workbookViewId="0">
      <selection activeCell="D9" sqref="D9"/>
    </sheetView>
  </sheetViews>
  <sheetFormatPr defaultRowHeight="15"/>
  <cols>
    <col min="2" max="2" width="17.85546875" bestFit="1" customWidth="1"/>
    <col min="3" max="3" width="1.5703125" bestFit="1" customWidth="1"/>
    <col min="4" max="4" width="40.28515625" bestFit="1" customWidth="1"/>
  </cols>
  <sheetData>
    <row r="2" spans="2:4" ht="24.95" customHeight="1">
      <c r="B2" s="23" t="s">
        <v>13</v>
      </c>
      <c r="C2" s="24" t="s">
        <v>14</v>
      </c>
      <c r="D2" s="73" t="s">
        <v>64</v>
      </c>
    </row>
    <row r="3" spans="2:4" ht="24.95" customHeight="1">
      <c r="B3" s="23" t="s">
        <v>18</v>
      </c>
      <c r="C3" s="24" t="s">
        <v>14</v>
      </c>
      <c r="D3" s="62" t="s">
        <v>68</v>
      </c>
    </row>
    <row r="4" spans="2:4" ht="24.95" customHeight="1">
      <c r="B4" s="23" t="s">
        <v>15</v>
      </c>
      <c r="C4" s="24" t="s">
        <v>14</v>
      </c>
      <c r="D4" s="62" t="s">
        <v>65</v>
      </c>
    </row>
    <row r="5" spans="2:4" ht="24.95" customHeight="1">
      <c r="B5" s="23" t="s">
        <v>16</v>
      </c>
      <c r="C5" s="24" t="s">
        <v>14</v>
      </c>
      <c r="D5" s="62" t="s">
        <v>69</v>
      </c>
    </row>
    <row r="6" spans="2:4" ht="24.95" customHeight="1">
      <c r="B6" s="23" t="s">
        <v>17</v>
      </c>
      <c r="C6" s="24" t="s">
        <v>14</v>
      </c>
      <c r="D6" s="62" t="s">
        <v>66</v>
      </c>
    </row>
    <row r="7" spans="2:4" ht="24.95" customHeight="1">
      <c r="B7" s="23" t="s">
        <v>32</v>
      </c>
      <c r="C7" s="24"/>
      <c r="D7" s="62" t="s">
        <v>137</v>
      </c>
    </row>
    <row r="8" spans="2:4" ht="24.95" customHeight="1">
      <c r="B8" s="65" t="s">
        <v>19</v>
      </c>
      <c r="C8" s="24" t="s">
        <v>14</v>
      </c>
      <c r="D8" s="62" t="s">
        <v>67</v>
      </c>
    </row>
    <row r="9" spans="2:4" ht="24.95" customHeight="1">
      <c r="D9" s="72"/>
    </row>
    <row r="10" spans="2:4" ht="24.95" customHeight="1"/>
    <row r="11" spans="2:4" ht="24.95" customHeight="1"/>
    <row r="12" spans="2:4" ht="24.95" customHeight="1">
      <c r="B12" s="80"/>
      <c r="C12" s="81"/>
      <c r="D12" s="81"/>
    </row>
    <row r="13" spans="2:4" ht="23.25">
      <c r="B13" s="80"/>
      <c r="C13" s="81"/>
      <c r="D13" s="81"/>
    </row>
    <row r="14" spans="2:4">
      <c r="B14" s="82"/>
      <c r="C14" s="82"/>
      <c r="D14" s="82"/>
    </row>
    <row r="15" spans="2:4">
      <c r="B15" s="68"/>
      <c r="C15" s="68"/>
    </row>
    <row r="19" spans="5:5" ht="48" customHeight="1">
      <c r="E19" s="68"/>
    </row>
  </sheetData>
  <sheetProtection selectLockedCells="1"/>
  <mergeCells count="3">
    <mergeCell ref="B12:D12"/>
    <mergeCell ref="B13:D13"/>
    <mergeCell ref="B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>
    <tabColor theme="3" tint="0.39997558519241921"/>
  </sheetPr>
  <dimension ref="A1:F359"/>
  <sheetViews>
    <sheetView workbookViewId="0">
      <selection activeCell="B29" sqref="B29"/>
    </sheetView>
  </sheetViews>
  <sheetFormatPr defaultRowHeight="15"/>
  <cols>
    <col min="1" max="1" width="5.85546875" bestFit="1" customWidth="1"/>
    <col min="2" max="2" width="39" style="27" customWidth="1"/>
    <col min="3" max="3" width="25.42578125" style="25" customWidth="1"/>
    <col min="4" max="4" width="25.5703125" style="25" customWidth="1"/>
    <col min="5" max="5" width="26.85546875" style="25" customWidth="1"/>
    <col min="6" max="6" width="5" bestFit="1" customWidth="1"/>
  </cols>
  <sheetData>
    <row r="1" spans="1:6">
      <c r="A1" s="83" t="str">
        <f>Bilgiler!D2</f>
        <v>GÜLTEPE MESLEKİ VE TEKNİK ANADOLU LİSESİ</v>
      </c>
      <c r="B1" s="83"/>
      <c r="C1" s="83"/>
      <c r="D1" s="83"/>
      <c r="E1" s="83"/>
      <c r="F1" s="83"/>
    </row>
    <row r="2" spans="1:6">
      <c r="A2" s="83" t="str">
        <f>Bilgiler!D4</f>
        <v>MESLEKİ GELİŞİM</v>
      </c>
      <c r="B2" s="83"/>
      <c r="C2" s="83"/>
      <c r="D2" s="83"/>
      <c r="E2" s="83"/>
      <c r="F2" s="83"/>
    </row>
    <row r="3" spans="1:6">
      <c r="A3" s="84" t="s">
        <v>45</v>
      </c>
      <c r="B3" s="84"/>
      <c r="C3" s="84"/>
      <c r="D3" s="84"/>
      <c r="E3" s="84"/>
      <c r="F3" s="84"/>
    </row>
    <row r="4" spans="1:6" ht="25.5">
      <c r="A4" s="3" t="s">
        <v>21</v>
      </c>
      <c r="B4" s="3" t="s">
        <v>2</v>
      </c>
      <c r="C4" s="3" t="s">
        <v>43</v>
      </c>
      <c r="D4" s="66" t="s">
        <v>44</v>
      </c>
      <c r="E4" s="3" t="s">
        <v>20</v>
      </c>
      <c r="F4" s="67" t="s">
        <v>12</v>
      </c>
    </row>
    <row r="5" spans="1:6">
      <c r="A5" s="22">
        <v>1</v>
      </c>
      <c r="B5" s="34"/>
      <c r="C5" s="34" t="s">
        <v>138</v>
      </c>
      <c r="D5" s="34" t="s">
        <v>139</v>
      </c>
      <c r="E5" s="35"/>
      <c r="F5" s="36">
        <v>10</v>
      </c>
    </row>
    <row r="6" spans="1:6">
      <c r="A6" s="22">
        <v>2</v>
      </c>
      <c r="B6" s="34"/>
      <c r="C6" s="34"/>
      <c r="D6" s="34" t="s">
        <v>140</v>
      </c>
      <c r="E6" s="35"/>
      <c r="F6" s="36">
        <v>10</v>
      </c>
    </row>
    <row r="7" spans="1:6">
      <c r="A7" s="22">
        <v>3</v>
      </c>
      <c r="B7" s="34"/>
      <c r="C7" s="34"/>
      <c r="D7" s="34" t="s">
        <v>141</v>
      </c>
      <c r="E7" s="35"/>
      <c r="F7" s="36">
        <v>3</v>
      </c>
    </row>
    <row r="8" spans="1:6">
      <c r="A8" s="22">
        <v>4</v>
      </c>
      <c r="B8" s="34"/>
      <c r="C8" s="34"/>
      <c r="D8" s="34" t="s">
        <v>142</v>
      </c>
      <c r="E8" s="35"/>
      <c r="F8" s="36">
        <v>10</v>
      </c>
    </row>
    <row r="9" spans="1:6" ht="15" customHeight="1">
      <c r="A9" s="22">
        <v>5</v>
      </c>
      <c r="B9" s="34"/>
      <c r="C9" s="34"/>
      <c r="D9" s="34" t="s">
        <v>143</v>
      </c>
      <c r="E9" s="35"/>
      <c r="F9" s="36">
        <v>7</v>
      </c>
    </row>
    <row r="10" spans="1:6" ht="15" customHeight="1">
      <c r="A10" s="22">
        <v>6</v>
      </c>
      <c r="B10" s="34"/>
      <c r="C10" s="34"/>
      <c r="D10" s="35"/>
      <c r="E10" s="35"/>
      <c r="F10" s="36"/>
    </row>
    <row r="11" spans="1:6">
      <c r="A11" s="22">
        <v>7</v>
      </c>
      <c r="B11" s="34"/>
      <c r="C11" s="34"/>
      <c r="D11" s="35"/>
      <c r="E11" s="35"/>
      <c r="F11" s="36"/>
    </row>
    <row r="12" spans="1:6">
      <c r="A12" s="22">
        <v>8</v>
      </c>
      <c r="B12" s="34"/>
      <c r="C12" s="34"/>
      <c r="D12" s="35"/>
      <c r="E12" s="35"/>
      <c r="F12" s="36"/>
    </row>
    <row r="13" spans="1:6">
      <c r="A13" s="22">
        <v>9</v>
      </c>
      <c r="B13" s="34"/>
      <c r="C13" s="34"/>
      <c r="D13" s="35"/>
      <c r="E13" s="35"/>
      <c r="F13" s="36"/>
    </row>
    <row r="14" spans="1:6">
      <c r="A14" s="22">
        <v>10</v>
      </c>
      <c r="B14" s="34"/>
      <c r="C14" s="34"/>
      <c r="D14" s="35"/>
      <c r="E14" s="35"/>
      <c r="F14" s="36"/>
    </row>
    <row r="15" spans="1:6">
      <c r="A15" s="22">
        <v>11</v>
      </c>
      <c r="B15" s="34"/>
      <c r="C15" s="34"/>
      <c r="D15" s="35"/>
      <c r="E15" s="35"/>
      <c r="F15" s="36"/>
    </row>
    <row r="16" spans="1:6">
      <c r="A16" s="22">
        <v>12</v>
      </c>
      <c r="B16" s="34"/>
      <c r="C16" s="34"/>
      <c r="D16" s="35"/>
      <c r="E16" s="35"/>
      <c r="F16" s="36"/>
    </row>
    <row r="17" spans="1:6">
      <c r="A17" s="22">
        <v>13</v>
      </c>
      <c r="B17" s="34"/>
      <c r="C17" s="34"/>
      <c r="D17" s="35"/>
      <c r="E17" s="35"/>
      <c r="F17" s="36"/>
    </row>
    <row r="18" spans="1:6">
      <c r="A18" s="22">
        <v>14</v>
      </c>
      <c r="B18" s="34"/>
      <c r="C18" s="34"/>
      <c r="D18" s="35"/>
      <c r="E18" s="35"/>
      <c r="F18" s="36"/>
    </row>
    <row r="19" spans="1:6">
      <c r="A19" s="22">
        <v>15</v>
      </c>
      <c r="B19" s="34"/>
      <c r="C19" s="34"/>
      <c r="D19" s="35"/>
      <c r="E19" s="35"/>
      <c r="F19" s="36"/>
    </row>
    <row r="20" spans="1:6">
      <c r="A20" s="22">
        <v>16</v>
      </c>
      <c r="B20" s="34"/>
      <c r="C20" s="34"/>
      <c r="D20" s="35"/>
      <c r="E20" s="35"/>
      <c r="F20" s="36"/>
    </row>
    <row r="21" spans="1:6">
      <c r="A21" s="22">
        <v>17</v>
      </c>
      <c r="B21" s="34"/>
      <c r="C21" s="34"/>
      <c r="D21" s="35"/>
      <c r="E21" s="35"/>
      <c r="F21" s="36"/>
    </row>
    <row r="22" spans="1:6">
      <c r="A22" s="37">
        <v>18</v>
      </c>
      <c r="B22" s="34"/>
      <c r="C22" s="34"/>
      <c r="D22" s="35"/>
      <c r="E22" s="35"/>
      <c r="F22" s="36"/>
    </row>
    <row r="23" spans="1:6">
      <c r="A23" s="37">
        <v>19</v>
      </c>
      <c r="B23" s="34"/>
      <c r="C23" s="34"/>
      <c r="D23" s="35"/>
      <c r="E23" s="35"/>
      <c r="F23" s="36"/>
    </row>
    <row r="24" spans="1:6">
      <c r="A24" s="37">
        <v>20</v>
      </c>
      <c r="B24" s="34"/>
      <c r="C24" s="34"/>
      <c r="D24" s="35"/>
      <c r="E24" s="35"/>
      <c r="F24" s="36"/>
    </row>
    <row r="25" spans="1:6">
      <c r="A25" s="37">
        <v>21</v>
      </c>
      <c r="B25" s="34"/>
      <c r="C25" s="34"/>
      <c r="D25" s="35"/>
      <c r="E25" s="35"/>
      <c r="F25" s="36"/>
    </row>
    <row r="26" spans="1:6">
      <c r="A26" s="37">
        <v>22</v>
      </c>
      <c r="B26" s="34"/>
      <c r="C26" s="34"/>
      <c r="D26" s="35"/>
      <c r="E26" s="35"/>
      <c r="F26" s="36"/>
    </row>
    <row r="27" spans="1:6">
      <c r="A27" s="37">
        <v>23</v>
      </c>
      <c r="B27" s="34"/>
      <c r="C27" s="34"/>
      <c r="D27" s="35"/>
      <c r="E27" s="35"/>
      <c r="F27" s="36"/>
    </row>
    <row r="28" spans="1:6">
      <c r="A28" s="37">
        <v>24</v>
      </c>
      <c r="B28" s="34"/>
      <c r="C28" s="34"/>
      <c r="D28" s="35"/>
      <c r="E28" s="35"/>
      <c r="F28" s="36"/>
    </row>
    <row r="29" spans="1:6">
      <c r="A29" s="37">
        <v>25</v>
      </c>
      <c r="B29" s="34"/>
      <c r="C29" s="34"/>
      <c r="D29" s="35"/>
      <c r="E29" s="35"/>
      <c r="F29" s="36"/>
    </row>
    <row r="30" spans="1:6">
      <c r="A30" s="85" t="s">
        <v>5</v>
      </c>
      <c r="B30" s="85"/>
      <c r="C30" s="85"/>
      <c r="D30" s="85"/>
      <c r="E30" s="85"/>
      <c r="F30" s="22">
        <f>SUM(F5:F29)</f>
        <v>40</v>
      </c>
    </row>
    <row r="34" spans="1:6">
      <c r="C34" s="26" t="str">
        <f>Bilgiler!D6</f>
        <v>İSMAİL GÜLSEVEN</v>
      </c>
    </row>
    <row r="35" spans="1:6">
      <c r="C35" s="26" t="str">
        <f>Bilgiler!D7</f>
        <v>MAKİNA TEKNOLOJİ</v>
      </c>
    </row>
    <row r="36" spans="1:6">
      <c r="E36" s="26" t="str">
        <f>Bilgiler!D8</f>
        <v>TUNCAY OTAY</v>
      </c>
    </row>
    <row r="37" spans="1:6">
      <c r="E37" s="26" t="s">
        <v>19</v>
      </c>
    </row>
    <row r="39" spans="1:6">
      <c r="A39" s="83" t="str">
        <f>Bilgiler!D2</f>
        <v>GÜLTEPE MESLEKİ VE TEKNİK ANADOLU LİSESİ</v>
      </c>
      <c r="B39" s="83"/>
      <c r="C39" s="83"/>
      <c r="D39" s="83"/>
      <c r="E39" s="83"/>
      <c r="F39" s="83"/>
    </row>
    <row r="40" spans="1:6">
      <c r="A40" s="83" t="str">
        <f>Bilgiler!D4</f>
        <v>MESLEKİ GELİŞİM</v>
      </c>
      <c r="B40" s="83"/>
      <c r="C40" s="83"/>
      <c r="D40" s="83"/>
      <c r="E40" s="83"/>
      <c r="F40" s="83"/>
    </row>
    <row r="41" spans="1:6">
      <c r="A41" s="84" t="s">
        <v>48</v>
      </c>
      <c r="B41" s="84"/>
      <c r="C41" s="84"/>
      <c r="D41" s="84"/>
      <c r="E41" s="84"/>
      <c r="F41" s="84"/>
    </row>
    <row r="42" spans="1:6" ht="25.5">
      <c r="A42" s="3" t="s">
        <v>21</v>
      </c>
      <c r="B42" s="3" t="s">
        <v>2</v>
      </c>
      <c r="C42" s="3" t="s">
        <v>43</v>
      </c>
      <c r="D42" s="3" t="s">
        <v>44</v>
      </c>
      <c r="E42" s="3" t="s">
        <v>20</v>
      </c>
      <c r="F42" s="4" t="s">
        <v>12</v>
      </c>
    </row>
    <row r="43" spans="1:6">
      <c r="A43" s="39">
        <v>1</v>
      </c>
      <c r="B43" s="34"/>
      <c r="C43" s="34"/>
      <c r="D43" s="35"/>
      <c r="E43" s="35"/>
      <c r="F43" s="36"/>
    </row>
    <row r="44" spans="1:6">
      <c r="A44" s="39">
        <v>2</v>
      </c>
      <c r="B44" s="34"/>
      <c r="C44" s="34"/>
      <c r="D44" s="35"/>
      <c r="E44" s="35"/>
      <c r="F44" s="36"/>
    </row>
    <row r="45" spans="1:6">
      <c r="A45" s="39">
        <v>3</v>
      </c>
      <c r="B45" s="34"/>
      <c r="C45" s="34"/>
      <c r="D45" s="35"/>
      <c r="E45" s="35"/>
      <c r="F45" s="36"/>
    </row>
    <row r="46" spans="1:6">
      <c r="A46" s="39">
        <v>4</v>
      </c>
      <c r="B46" s="34"/>
      <c r="C46" s="34"/>
      <c r="D46" s="35"/>
      <c r="E46" s="35"/>
      <c r="F46" s="36"/>
    </row>
    <row r="47" spans="1:6">
      <c r="A47" s="39">
        <v>5</v>
      </c>
      <c r="B47" s="34"/>
      <c r="C47" s="34"/>
      <c r="D47" s="35"/>
      <c r="E47" s="35"/>
      <c r="F47" s="36"/>
    </row>
    <row r="48" spans="1:6">
      <c r="A48" s="39">
        <v>6</v>
      </c>
      <c r="B48" s="34"/>
      <c r="C48" s="34"/>
      <c r="D48" s="35"/>
      <c r="E48" s="35"/>
      <c r="F48" s="36"/>
    </row>
    <row r="49" spans="1:6">
      <c r="A49" s="39">
        <v>7</v>
      </c>
      <c r="B49" s="34"/>
      <c r="C49" s="34"/>
      <c r="D49" s="35"/>
      <c r="E49" s="35"/>
      <c r="F49" s="36"/>
    </row>
    <row r="50" spans="1:6">
      <c r="A50" s="39">
        <v>8</v>
      </c>
      <c r="B50" s="34"/>
      <c r="C50" s="34"/>
      <c r="D50" s="35"/>
      <c r="E50" s="35"/>
      <c r="F50" s="36"/>
    </row>
    <row r="51" spans="1:6">
      <c r="A51" s="39">
        <v>9</v>
      </c>
      <c r="B51" s="34"/>
      <c r="C51" s="34"/>
      <c r="D51" s="35"/>
      <c r="E51" s="35"/>
      <c r="F51" s="36"/>
    </row>
    <row r="52" spans="1:6">
      <c r="A52" s="39">
        <v>10</v>
      </c>
      <c r="B52" s="34"/>
      <c r="C52" s="34"/>
      <c r="D52" s="35"/>
      <c r="E52" s="35"/>
      <c r="F52" s="36"/>
    </row>
    <row r="53" spans="1:6">
      <c r="A53" s="39">
        <v>11</v>
      </c>
      <c r="B53" s="34"/>
      <c r="C53" s="34"/>
      <c r="D53" s="35"/>
      <c r="E53" s="35"/>
      <c r="F53" s="36"/>
    </row>
    <row r="54" spans="1:6">
      <c r="A54" s="39">
        <v>12</v>
      </c>
      <c r="B54" s="34"/>
      <c r="C54" s="34"/>
      <c r="D54" s="35"/>
      <c r="E54" s="35"/>
      <c r="F54" s="36"/>
    </row>
    <row r="55" spans="1:6">
      <c r="A55" s="39">
        <v>13</v>
      </c>
      <c r="B55" s="34"/>
      <c r="C55" s="34"/>
      <c r="D55" s="35"/>
      <c r="E55" s="35"/>
      <c r="F55" s="36"/>
    </row>
    <row r="56" spans="1:6">
      <c r="A56" s="39">
        <v>14</v>
      </c>
      <c r="B56" s="34"/>
      <c r="C56" s="34"/>
      <c r="D56" s="35"/>
      <c r="E56" s="35"/>
      <c r="F56" s="36"/>
    </row>
    <row r="57" spans="1:6">
      <c r="A57" s="39">
        <v>15</v>
      </c>
      <c r="B57" s="34"/>
      <c r="C57" s="34"/>
      <c r="D57" s="35"/>
      <c r="E57" s="35"/>
      <c r="F57" s="36"/>
    </row>
    <row r="58" spans="1:6">
      <c r="A58" s="39">
        <v>16</v>
      </c>
      <c r="B58" s="34"/>
      <c r="C58" s="34"/>
      <c r="D58" s="35"/>
      <c r="E58" s="35"/>
      <c r="F58" s="36"/>
    </row>
    <row r="59" spans="1:6">
      <c r="A59" s="39">
        <v>17</v>
      </c>
      <c r="B59" s="34"/>
      <c r="C59" s="34"/>
      <c r="D59" s="35"/>
      <c r="E59" s="35"/>
      <c r="F59" s="36"/>
    </row>
    <row r="60" spans="1:6">
      <c r="A60" s="39">
        <v>18</v>
      </c>
      <c r="B60" s="34"/>
      <c r="C60" s="34"/>
      <c r="D60" s="35"/>
      <c r="E60" s="35"/>
      <c r="F60" s="36"/>
    </row>
    <row r="61" spans="1:6">
      <c r="A61" s="39">
        <v>19</v>
      </c>
      <c r="B61" s="34"/>
      <c r="C61" s="34"/>
      <c r="D61" s="35"/>
      <c r="E61" s="35"/>
      <c r="F61" s="36"/>
    </row>
    <row r="62" spans="1:6">
      <c r="A62" s="39">
        <v>20</v>
      </c>
      <c r="B62" s="34"/>
      <c r="C62" s="34"/>
      <c r="D62" s="35"/>
      <c r="E62" s="35"/>
      <c r="F62" s="36"/>
    </row>
    <row r="63" spans="1:6">
      <c r="A63" s="39">
        <v>21</v>
      </c>
      <c r="B63" s="34"/>
      <c r="C63" s="34"/>
      <c r="D63" s="35"/>
      <c r="E63" s="35"/>
      <c r="F63" s="36"/>
    </row>
    <row r="64" spans="1:6">
      <c r="A64" s="39">
        <v>22</v>
      </c>
      <c r="B64" s="34"/>
      <c r="C64" s="34"/>
      <c r="D64" s="35"/>
      <c r="E64" s="35"/>
      <c r="F64" s="36"/>
    </row>
    <row r="65" spans="1:6">
      <c r="A65" s="39">
        <v>23</v>
      </c>
      <c r="B65" s="34"/>
      <c r="C65" s="34"/>
      <c r="D65" s="35"/>
      <c r="E65" s="35"/>
      <c r="F65" s="36"/>
    </row>
    <row r="66" spans="1:6">
      <c r="A66" s="39">
        <v>24</v>
      </c>
      <c r="B66" s="34"/>
      <c r="C66" s="34"/>
      <c r="D66" s="35"/>
      <c r="E66" s="35"/>
      <c r="F66" s="36"/>
    </row>
    <row r="67" spans="1:6">
      <c r="A67" s="39">
        <v>25</v>
      </c>
      <c r="B67" s="34"/>
      <c r="C67" s="34"/>
      <c r="D67" s="35"/>
      <c r="E67" s="35"/>
      <c r="F67" s="36"/>
    </row>
    <row r="68" spans="1:6">
      <c r="A68" s="85" t="s">
        <v>5</v>
      </c>
      <c r="B68" s="85"/>
      <c r="C68" s="85"/>
      <c r="D68" s="85"/>
      <c r="E68" s="85"/>
      <c r="F68" s="39">
        <f>SUM(F43:F67)</f>
        <v>0</v>
      </c>
    </row>
    <row r="72" spans="1:6">
      <c r="C72" s="26" t="str">
        <f>Bilgiler!D6</f>
        <v>İSMAİL GÜLSEVEN</v>
      </c>
    </row>
    <row r="73" spans="1:6">
      <c r="C73" s="26" t="str">
        <f>Bilgiler!D7</f>
        <v>MAKİNA TEKNOLOJİ</v>
      </c>
    </row>
    <row r="74" spans="1:6">
      <c r="E74" s="26" t="str">
        <f>Bilgiler!D8</f>
        <v>TUNCAY OTAY</v>
      </c>
    </row>
    <row r="75" spans="1:6">
      <c r="E75" s="26" t="str">
        <f>Bilgiler!B8</f>
        <v>Okul Müdürü</v>
      </c>
    </row>
    <row r="110" spans="1:6">
      <c r="A110" s="83" t="str">
        <f>Bilgiler!D2</f>
        <v>GÜLTEPE MESLEKİ VE TEKNİK ANADOLU LİSESİ</v>
      </c>
      <c r="B110" s="83"/>
      <c r="C110" s="83"/>
      <c r="D110" s="83"/>
      <c r="E110" s="83"/>
      <c r="F110" s="83"/>
    </row>
    <row r="111" spans="1:6">
      <c r="A111" s="83" t="str">
        <f>Bilgiler!D4</f>
        <v>MESLEKİ GELİŞİM</v>
      </c>
      <c r="B111" s="83"/>
      <c r="C111" s="83"/>
      <c r="D111" s="83"/>
      <c r="E111" s="83"/>
      <c r="F111" s="83"/>
    </row>
    <row r="112" spans="1:6">
      <c r="A112" s="84" t="s">
        <v>49</v>
      </c>
      <c r="B112" s="84"/>
      <c r="C112" s="84"/>
      <c r="D112" s="84"/>
      <c r="E112" s="84"/>
      <c r="F112" s="84"/>
    </row>
    <row r="113" spans="1:6" ht="25.5">
      <c r="A113" s="3" t="s">
        <v>21</v>
      </c>
      <c r="B113" s="3" t="s">
        <v>2</v>
      </c>
      <c r="C113" s="3" t="s">
        <v>43</v>
      </c>
      <c r="D113" s="3" t="s">
        <v>44</v>
      </c>
      <c r="E113" s="3" t="s">
        <v>20</v>
      </c>
      <c r="F113" s="4" t="s">
        <v>12</v>
      </c>
    </row>
    <row r="114" spans="1:6">
      <c r="A114" s="39">
        <v>1</v>
      </c>
      <c r="B114" s="34"/>
      <c r="C114" s="34"/>
      <c r="D114" s="35"/>
      <c r="E114" s="35"/>
      <c r="F114" s="36"/>
    </row>
    <row r="115" spans="1:6">
      <c r="A115" s="39">
        <v>2</v>
      </c>
      <c r="B115" s="34"/>
      <c r="C115" s="34"/>
      <c r="D115" s="35"/>
      <c r="E115" s="35"/>
      <c r="F115" s="36"/>
    </row>
    <row r="116" spans="1:6">
      <c r="A116" s="39">
        <v>3</v>
      </c>
      <c r="B116" s="34"/>
      <c r="C116" s="34"/>
      <c r="D116" s="35"/>
      <c r="E116" s="35"/>
      <c r="F116" s="36"/>
    </row>
    <row r="117" spans="1:6">
      <c r="A117" s="39">
        <v>4</v>
      </c>
      <c r="B117" s="34"/>
      <c r="C117" s="34"/>
      <c r="D117" s="35"/>
      <c r="E117" s="35"/>
      <c r="F117" s="36"/>
    </row>
    <row r="118" spans="1:6">
      <c r="A118" s="39">
        <v>5</v>
      </c>
      <c r="B118" s="34"/>
      <c r="C118" s="34"/>
      <c r="D118" s="35"/>
      <c r="E118" s="35"/>
      <c r="F118" s="36"/>
    </row>
    <row r="119" spans="1:6">
      <c r="A119" s="39">
        <v>6</v>
      </c>
      <c r="B119" s="34"/>
      <c r="C119" s="34"/>
      <c r="D119" s="35"/>
      <c r="E119" s="35"/>
      <c r="F119" s="36"/>
    </row>
    <row r="120" spans="1:6">
      <c r="A120" s="39">
        <v>7</v>
      </c>
      <c r="B120" s="34"/>
      <c r="C120" s="34"/>
      <c r="D120" s="35"/>
      <c r="E120" s="35"/>
      <c r="F120" s="36"/>
    </row>
    <row r="121" spans="1:6">
      <c r="A121" s="39">
        <v>8</v>
      </c>
      <c r="B121" s="34"/>
      <c r="C121" s="34"/>
      <c r="D121" s="35"/>
      <c r="E121" s="35"/>
      <c r="F121" s="36"/>
    </row>
    <row r="122" spans="1:6">
      <c r="A122" s="39">
        <v>9</v>
      </c>
      <c r="B122" s="34"/>
      <c r="C122" s="34"/>
      <c r="D122" s="35"/>
      <c r="E122" s="35"/>
      <c r="F122" s="36"/>
    </row>
    <row r="123" spans="1:6">
      <c r="A123" s="39">
        <v>10</v>
      </c>
      <c r="B123" s="34"/>
      <c r="C123" s="34"/>
      <c r="D123" s="35"/>
      <c r="E123" s="35"/>
      <c r="F123" s="36"/>
    </row>
    <row r="124" spans="1:6">
      <c r="A124" s="39">
        <v>11</v>
      </c>
      <c r="B124" s="34"/>
      <c r="C124" s="34"/>
      <c r="D124" s="35"/>
      <c r="E124" s="35"/>
      <c r="F124" s="36"/>
    </row>
    <row r="125" spans="1:6">
      <c r="A125" s="39">
        <v>12</v>
      </c>
      <c r="B125" s="34"/>
      <c r="C125" s="34"/>
      <c r="D125" s="35"/>
      <c r="E125" s="35"/>
      <c r="F125" s="36"/>
    </row>
    <row r="126" spans="1:6">
      <c r="A126" s="39">
        <v>13</v>
      </c>
      <c r="B126" s="34"/>
      <c r="C126" s="34"/>
      <c r="D126" s="35"/>
      <c r="E126" s="35"/>
      <c r="F126" s="36"/>
    </row>
    <row r="127" spans="1:6">
      <c r="A127" s="39">
        <v>14</v>
      </c>
      <c r="B127" s="34"/>
      <c r="C127" s="34"/>
      <c r="D127" s="35"/>
      <c r="E127" s="35"/>
      <c r="F127" s="36"/>
    </row>
    <row r="128" spans="1:6">
      <c r="A128" s="39">
        <v>15</v>
      </c>
      <c r="B128" s="34"/>
      <c r="C128" s="34"/>
      <c r="D128" s="35"/>
      <c r="E128" s="35"/>
      <c r="F128" s="36"/>
    </row>
    <row r="129" spans="1:6">
      <c r="A129" s="39">
        <v>16</v>
      </c>
      <c r="B129" s="34"/>
      <c r="C129" s="34"/>
      <c r="D129" s="35"/>
      <c r="E129" s="35"/>
      <c r="F129" s="36"/>
    </row>
    <row r="130" spans="1:6">
      <c r="A130" s="39">
        <v>17</v>
      </c>
      <c r="B130" s="34"/>
      <c r="C130" s="34"/>
      <c r="D130" s="35"/>
      <c r="E130" s="35"/>
      <c r="F130" s="36"/>
    </row>
    <row r="131" spans="1:6">
      <c r="A131" s="39">
        <v>18</v>
      </c>
      <c r="B131" s="34"/>
      <c r="C131" s="34"/>
      <c r="D131" s="35"/>
      <c r="E131" s="35"/>
      <c r="F131" s="36"/>
    </row>
    <row r="132" spans="1:6">
      <c r="A132" s="39">
        <v>19</v>
      </c>
      <c r="B132" s="34"/>
      <c r="C132" s="34"/>
      <c r="D132" s="35"/>
      <c r="E132" s="35"/>
      <c r="F132" s="36"/>
    </row>
    <row r="133" spans="1:6">
      <c r="A133" s="39">
        <v>20</v>
      </c>
      <c r="B133" s="34"/>
      <c r="C133" s="34"/>
      <c r="D133" s="35"/>
      <c r="E133" s="35"/>
      <c r="F133" s="36"/>
    </row>
    <row r="134" spans="1:6">
      <c r="A134" s="39">
        <v>21</v>
      </c>
      <c r="B134" s="34"/>
      <c r="C134" s="34"/>
      <c r="D134" s="35"/>
      <c r="E134" s="35"/>
      <c r="F134" s="36"/>
    </row>
    <row r="135" spans="1:6">
      <c r="A135" s="39">
        <v>22</v>
      </c>
      <c r="B135" s="34"/>
      <c r="C135" s="34"/>
      <c r="D135" s="35"/>
      <c r="E135" s="35"/>
      <c r="F135" s="36"/>
    </row>
    <row r="136" spans="1:6">
      <c r="A136" s="39">
        <v>23</v>
      </c>
      <c r="B136" s="34"/>
      <c r="C136" s="34"/>
      <c r="D136" s="35"/>
      <c r="E136" s="35"/>
      <c r="F136" s="36"/>
    </row>
    <row r="137" spans="1:6">
      <c r="A137" s="39">
        <v>24</v>
      </c>
      <c r="B137" s="34"/>
      <c r="C137" s="34"/>
      <c r="D137" s="35"/>
      <c r="E137" s="35"/>
      <c r="F137" s="36"/>
    </row>
    <row r="138" spans="1:6">
      <c r="A138" s="39">
        <v>25</v>
      </c>
      <c r="B138" s="34"/>
      <c r="C138" s="34"/>
      <c r="D138" s="35"/>
      <c r="E138" s="35"/>
      <c r="F138" s="36"/>
    </row>
    <row r="139" spans="1:6">
      <c r="A139" s="85" t="s">
        <v>5</v>
      </c>
      <c r="B139" s="85"/>
      <c r="C139" s="85"/>
      <c r="D139" s="85"/>
      <c r="E139" s="85"/>
      <c r="F139" s="39">
        <f>SUM(F114:F138)</f>
        <v>0</v>
      </c>
    </row>
    <row r="143" spans="1:6">
      <c r="C143" s="26" t="str">
        <f>Bilgiler!D6</f>
        <v>İSMAİL GÜLSEVEN</v>
      </c>
    </row>
    <row r="144" spans="1:6">
      <c r="C144" s="26" t="str">
        <f>Bilgiler!D7</f>
        <v>MAKİNA TEKNOLOJİ</v>
      </c>
    </row>
    <row r="145" spans="5:5">
      <c r="E145" s="26" t="str">
        <f>Bilgiler!D8</f>
        <v>TUNCAY OTAY</v>
      </c>
    </row>
    <row r="146" spans="5:5">
      <c r="E146" s="26" t="str">
        <f>Bilgiler!B8</f>
        <v>Okul Müdürü</v>
      </c>
    </row>
    <row r="181" spans="1:6">
      <c r="A181" s="83" t="str">
        <f>Bilgiler!D2</f>
        <v>GÜLTEPE MESLEKİ VE TEKNİK ANADOLU LİSESİ</v>
      </c>
      <c r="B181" s="83"/>
      <c r="C181" s="83"/>
      <c r="D181" s="83"/>
      <c r="E181" s="83"/>
      <c r="F181" s="83"/>
    </row>
    <row r="182" spans="1:6">
      <c r="A182" s="83" t="str">
        <f>Bilgiler!D4</f>
        <v>MESLEKİ GELİŞİM</v>
      </c>
      <c r="B182" s="83"/>
      <c r="C182" s="83"/>
      <c r="D182" s="83"/>
      <c r="E182" s="83"/>
      <c r="F182" s="83"/>
    </row>
    <row r="183" spans="1:6">
      <c r="A183" s="84" t="s">
        <v>50</v>
      </c>
      <c r="B183" s="84"/>
      <c r="C183" s="84"/>
      <c r="D183" s="84"/>
      <c r="E183" s="84"/>
      <c r="F183" s="84"/>
    </row>
    <row r="184" spans="1:6" ht="25.5">
      <c r="A184" s="3" t="s">
        <v>21</v>
      </c>
      <c r="B184" s="3" t="s">
        <v>2</v>
      </c>
      <c r="C184" s="3" t="s">
        <v>43</v>
      </c>
      <c r="D184" s="3" t="s">
        <v>44</v>
      </c>
      <c r="E184" s="3" t="s">
        <v>20</v>
      </c>
      <c r="F184" s="4" t="s">
        <v>12</v>
      </c>
    </row>
    <row r="185" spans="1:6">
      <c r="A185" s="39">
        <v>1</v>
      </c>
      <c r="B185" s="34"/>
      <c r="C185" s="34"/>
      <c r="D185" s="35"/>
      <c r="E185" s="35"/>
      <c r="F185" s="36"/>
    </row>
    <row r="186" spans="1:6">
      <c r="A186" s="39">
        <v>2</v>
      </c>
      <c r="B186" s="34"/>
      <c r="C186" s="34"/>
      <c r="D186" s="35"/>
      <c r="E186" s="35"/>
      <c r="F186" s="36"/>
    </row>
    <row r="187" spans="1:6">
      <c r="A187" s="39">
        <v>3</v>
      </c>
      <c r="B187" s="34"/>
      <c r="C187" s="34"/>
      <c r="D187" s="35"/>
      <c r="E187" s="35"/>
      <c r="F187" s="36"/>
    </row>
    <row r="188" spans="1:6">
      <c r="A188" s="39">
        <v>4</v>
      </c>
      <c r="B188" s="34"/>
      <c r="C188" s="34"/>
      <c r="D188" s="35"/>
      <c r="E188" s="35"/>
      <c r="F188" s="36"/>
    </row>
    <row r="189" spans="1:6">
      <c r="A189" s="39">
        <v>5</v>
      </c>
      <c r="B189" s="34"/>
      <c r="C189" s="34"/>
      <c r="D189" s="35"/>
      <c r="E189" s="35"/>
      <c r="F189" s="36"/>
    </row>
    <row r="190" spans="1:6">
      <c r="A190" s="39">
        <v>6</v>
      </c>
      <c r="B190" s="34"/>
      <c r="C190" s="34"/>
      <c r="D190" s="35"/>
      <c r="E190" s="35"/>
      <c r="F190" s="36"/>
    </row>
    <row r="191" spans="1:6">
      <c r="A191" s="39">
        <v>7</v>
      </c>
      <c r="B191" s="34"/>
      <c r="C191" s="34"/>
      <c r="D191" s="35"/>
      <c r="E191" s="35"/>
      <c r="F191" s="36"/>
    </row>
    <row r="192" spans="1:6">
      <c r="A192" s="39">
        <v>8</v>
      </c>
      <c r="B192" s="34"/>
      <c r="C192" s="34"/>
      <c r="D192" s="35"/>
      <c r="E192" s="35"/>
      <c r="F192" s="36"/>
    </row>
    <row r="193" spans="1:6">
      <c r="A193" s="39">
        <v>9</v>
      </c>
      <c r="B193" s="34"/>
      <c r="C193" s="34"/>
      <c r="D193" s="35"/>
      <c r="E193" s="35"/>
      <c r="F193" s="36"/>
    </row>
    <row r="194" spans="1:6">
      <c r="A194" s="39">
        <v>10</v>
      </c>
      <c r="B194" s="34"/>
      <c r="C194" s="34"/>
      <c r="D194" s="35"/>
      <c r="E194" s="35"/>
      <c r="F194" s="36"/>
    </row>
    <row r="195" spans="1:6">
      <c r="A195" s="39">
        <v>11</v>
      </c>
      <c r="B195" s="34"/>
      <c r="C195" s="34"/>
      <c r="D195" s="35"/>
      <c r="E195" s="35"/>
      <c r="F195" s="36"/>
    </row>
    <row r="196" spans="1:6">
      <c r="A196" s="39">
        <v>12</v>
      </c>
      <c r="B196" s="34"/>
      <c r="C196" s="34"/>
      <c r="D196" s="35"/>
      <c r="E196" s="35"/>
      <c r="F196" s="36"/>
    </row>
    <row r="197" spans="1:6">
      <c r="A197" s="39">
        <v>13</v>
      </c>
      <c r="B197" s="34"/>
      <c r="C197" s="34"/>
      <c r="D197" s="35"/>
      <c r="E197" s="35"/>
      <c r="F197" s="36"/>
    </row>
    <row r="198" spans="1:6">
      <c r="A198" s="39">
        <v>14</v>
      </c>
      <c r="B198" s="34"/>
      <c r="C198" s="34"/>
      <c r="D198" s="35"/>
      <c r="E198" s="35"/>
      <c r="F198" s="36"/>
    </row>
    <row r="199" spans="1:6">
      <c r="A199" s="39">
        <v>15</v>
      </c>
      <c r="B199" s="34"/>
      <c r="C199" s="34"/>
      <c r="D199" s="35"/>
      <c r="E199" s="35"/>
      <c r="F199" s="36"/>
    </row>
    <row r="200" spans="1:6">
      <c r="A200" s="39">
        <v>16</v>
      </c>
      <c r="B200" s="34"/>
      <c r="C200" s="34"/>
      <c r="D200" s="35"/>
      <c r="E200" s="35"/>
      <c r="F200" s="36"/>
    </row>
    <row r="201" spans="1:6">
      <c r="A201" s="39">
        <v>17</v>
      </c>
      <c r="B201" s="34"/>
      <c r="C201" s="34"/>
      <c r="D201" s="35"/>
      <c r="E201" s="35"/>
      <c r="F201" s="36"/>
    </row>
    <row r="202" spans="1:6">
      <c r="A202" s="39">
        <v>18</v>
      </c>
      <c r="B202" s="34"/>
      <c r="C202" s="34"/>
      <c r="D202" s="35"/>
      <c r="E202" s="35"/>
      <c r="F202" s="36"/>
    </row>
    <row r="203" spans="1:6">
      <c r="A203" s="39">
        <v>19</v>
      </c>
      <c r="B203" s="34"/>
      <c r="C203" s="34"/>
      <c r="D203" s="35"/>
      <c r="E203" s="35"/>
      <c r="F203" s="36"/>
    </row>
    <row r="204" spans="1:6">
      <c r="A204" s="39">
        <v>20</v>
      </c>
      <c r="B204" s="34"/>
      <c r="C204" s="34"/>
      <c r="D204" s="35"/>
      <c r="E204" s="35"/>
      <c r="F204" s="36"/>
    </row>
    <row r="205" spans="1:6">
      <c r="A205" s="39">
        <v>21</v>
      </c>
      <c r="B205" s="34"/>
      <c r="C205" s="34"/>
      <c r="D205" s="35"/>
      <c r="E205" s="35"/>
      <c r="F205" s="36"/>
    </row>
    <row r="206" spans="1:6">
      <c r="A206" s="39">
        <v>22</v>
      </c>
      <c r="B206" s="34"/>
      <c r="C206" s="34"/>
      <c r="D206" s="35"/>
      <c r="E206" s="35"/>
      <c r="F206" s="36"/>
    </row>
    <row r="207" spans="1:6">
      <c r="A207" s="39">
        <v>23</v>
      </c>
      <c r="B207" s="34"/>
      <c r="C207" s="34"/>
      <c r="D207" s="35"/>
      <c r="E207" s="35"/>
      <c r="F207" s="36"/>
    </row>
    <row r="208" spans="1:6">
      <c r="A208" s="39">
        <v>24</v>
      </c>
      <c r="B208" s="34"/>
      <c r="C208" s="34"/>
      <c r="D208" s="35"/>
      <c r="E208" s="35"/>
      <c r="F208" s="36"/>
    </row>
    <row r="209" spans="1:6">
      <c r="A209" s="39">
        <v>25</v>
      </c>
      <c r="B209" s="34"/>
      <c r="C209" s="34"/>
      <c r="D209" s="35"/>
      <c r="E209" s="35"/>
      <c r="F209" s="36"/>
    </row>
    <row r="210" spans="1:6">
      <c r="A210" s="85" t="s">
        <v>5</v>
      </c>
      <c r="B210" s="85"/>
      <c r="C210" s="85"/>
      <c r="D210" s="85"/>
      <c r="E210" s="85"/>
      <c r="F210" s="39">
        <f>SUM(F185:F209)</f>
        <v>0</v>
      </c>
    </row>
    <row r="214" spans="1:6">
      <c r="C214" s="26" t="str">
        <f>Bilgiler!D6</f>
        <v>İSMAİL GÜLSEVEN</v>
      </c>
    </row>
    <row r="215" spans="1:6">
      <c r="C215" s="26" t="str">
        <f>Bilgiler!D7</f>
        <v>MAKİNA TEKNOLOJİ</v>
      </c>
    </row>
    <row r="216" spans="1:6">
      <c r="E216" s="26" t="str">
        <f>Bilgiler!D8</f>
        <v>TUNCAY OTAY</v>
      </c>
    </row>
    <row r="217" spans="1:6">
      <c r="E217" s="26" t="str">
        <f>Bilgiler!B8</f>
        <v>Okul Müdürü</v>
      </c>
    </row>
    <row r="252" spans="1:6">
      <c r="A252" s="83" t="str">
        <f>Bilgiler!D2</f>
        <v>GÜLTEPE MESLEKİ VE TEKNİK ANADOLU LİSESİ</v>
      </c>
      <c r="B252" s="83"/>
      <c r="C252" s="83"/>
      <c r="D252" s="83"/>
      <c r="E252" s="83"/>
      <c r="F252" s="83"/>
    </row>
    <row r="253" spans="1:6">
      <c r="A253" s="83" t="str">
        <f>Bilgiler!D4</f>
        <v>MESLEKİ GELİŞİM</v>
      </c>
      <c r="B253" s="83"/>
      <c r="C253" s="83"/>
      <c r="D253" s="83"/>
      <c r="E253" s="83"/>
      <c r="F253" s="83"/>
    </row>
    <row r="254" spans="1:6">
      <c r="A254" s="84" t="s">
        <v>51</v>
      </c>
      <c r="B254" s="84"/>
      <c r="C254" s="84"/>
      <c r="D254" s="84"/>
      <c r="E254" s="84"/>
      <c r="F254" s="84"/>
    </row>
    <row r="255" spans="1:6" ht="25.5">
      <c r="A255" s="3" t="s">
        <v>21</v>
      </c>
      <c r="B255" s="3" t="s">
        <v>2</v>
      </c>
      <c r="C255" s="3" t="s">
        <v>43</v>
      </c>
      <c r="D255" s="3" t="s">
        <v>44</v>
      </c>
      <c r="E255" s="3" t="s">
        <v>20</v>
      </c>
      <c r="F255" s="4" t="s">
        <v>12</v>
      </c>
    </row>
    <row r="256" spans="1:6">
      <c r="A256" s="39">
        <v>1</v>
      </c>
      <c r="B256" s="34"/>
      <c r="C256" s="34"/>
      <c r="D256" s="35"/>
      <c r="E256" s="35"/>
      <c r="F256" s="36"/>
    </row>
    <row r="257" spans="1:6">
      <c r="A257" s="39">
        <v>2</v>
      </c>
      <c r="B257" s="34"/>
      <c r="C257" s="34"/>
      <c r="D257" s="35"/>
      <c r="E257" s="35"/>
      <c r="F257" s="36"/>
    </row>
    <row r="258" spans="1:6">
      <c r="A258" s="39">
        <v>3</v>
      </c>
      <c r="B258" s="34"/>
      <c r="C258" s="34"/>
      <c r="D258" s="35"/>
      <c r="E258" s="35"/>
      <c r="F258" s="36"/>
    </row>
    <row r="259" spans="1:6">
      <c r="A259" s="39">
        <v>4</v>
      </c>
      <c r="B259" s="34"/>
      <c r="C259" s="34"/>
      <c r="D259" s="35"/>
      <c r="E259" s="35"/>
      <c r="F259" s="36"/>
    </row>
    <row r="260" spans="1:6">
      <c r="A260" s="39">
        <v>5</v>
      </c>
      <c r="B260" s="34"/>
      <c r="C260" s="34"/>
      <c r="D260" s="35"/>
      <c r="E260" s="35"/>
      <c r="F260" s="36"/>
    </row>
    <row r="261" spans="1:6">
      <c r="A261" s="39">
        <v>6</v>
      </c>
      <c r="B261" s="34"/>
      <c r="C261" s="34"/>
      <c r="D261" s="35"/>
      <c r="E261" s="35"/>
      <c r="F261" s="36"/>
    </row>
    <row r="262" spans="1:6">
      <c r="A262" s="39">
        <v>7</v>
      </c>
      <c r="B262" s="34"/>
      <c r="C262" s="34"/>
      <c r="D262" s="35"/>
      <c r="E262" s="35"/>
      <c r="F262" s="36"/>
    </row>
    <row r="263" spans="1:6">
      <c r="A263" s="39">
        <v>8</v>
      </c>
      <c r="B263" s="34"/>
      <c r="C263" s="34"/>
      <c r="D263" s="35"/>
      <c r="E263" s="35"/>
      <c r="F263" s="36"/>
    </row>
    <row r="264" spans="1:6">
      <c r="A264" s="39">
        <v>9</v>
      </c>
      <c r="B264" s="34"/>
      <c r="C264" s="34"/>
      <c r="D264" s="35"/>
      <c r="E264" s="35"/>
      <c r="F264" s="36"/>
    </row>
    <row r="265" spans="1:6">
      <c r="A265" s="39">
        <v>10</v>
      </c>
      <c r="B265" s="34"/>
      <c r="C265" s="34"/>
      <c r="D265" s="35"/>
      <c r="E265" s="35"/>
      <c r="F265" s="36"/>
    </row>
    <row r="266" spans="1:6">
      <c r="A266" s="39">
        <v>11</v>
      </c>
      <c r="B266" s="34"/>
      <c r="C266" s="34"/>
      <c r="D266" s="35"/>
      <c r="E266" s="35"/>
      <c r="F266" s="36"/>
    </row>
    <row r="267" spans="1:6">
      <c r="A267" s="39">
        <v>12</v>
      </c>
      <c r="B267" s="34"/>
      <c r="C267" s="34"/>
      <c r="D267" s="35"/>
      <c r="E267" s="35"/>
      <c r="F267" s="36"/>
    </row>
    <row r="268" spans="1:6">
      <c r="A268" s="39">
        <v>13</v>
      </c>
      <c r="B268" s="34"/>
      <c r="C268" s="34"/>
      <c r="D268" s="35"/>
      <c r="E268" s="35"/>
      <c r="F268" s="36"/>
    </row>
    <row r="269" spans="1:6">
      <c r="A269" s="39">
        <v>14</v>
      </c>
      <c r="B269" s="34"/>
      <c r="C269" s="34"/>
      <c r="D269" s="35"/>
      <c r="E269" s="35"/>
      <c r="F269" s="36"/>
    </row>
    <row r="270" spans="1:6">
      <c r="A270" s="39">
        <v>15</v>
      </c>
      <c r="B270" s="34"/>
      <c r="C270" s="34"/>
      <c r="D270" s="35"/>
      <c r="E270" s="35"/>
      <c r="F270" s="36"/>
    </row>
    <row r="271" spans="1:6">
      <c r="A271" s="39">
        <v>16</v>
      </c>
      <c r="B271" s="34"/>
      <c r="C271" s="34"/>
      <c r="D271" s="35"/>
      <c r="E271" s="35"/>
      <c r="F271" s="36"/>
    </row>
    <row r="272" spans="1:6">
      <c r="A272" s="39">
        <v>17</v>
      </c>
      <c r="B272" s="34"/>
      <c r="C272" s="34"/>
      <c r="D272" s="35"/>
      <c r="E272" s="35"/>
      <c r="F272" s="36"/>
    </row>
    <row r="273" spans="1:6">
      <c r="A273" s="39">
        <v>18</v>
      </c>
      <c r="B273" s="34"/>
      <c r="C273" s="34"/>
      <c r="D273" s="35"/>
      <c r="E273" s="35"/>
      <c r="F273" s="36"/>
    </row>
    <row r="274" spans="1:6">
      <c r="A274" s="39">
        <v>19</v>
      </c>
      <c r="B274" s="34"/>
      <c r="C274" s="34"/>
      <c r="D274" s="35"/>
      <c r="E274" s="35"/>
      <c r="F274" s="36"/>
    </row>
    <row r="275" spans="1:6">
      <c r="A275" s="39">
        <v>20</v>
      </c>
      <c r="B275" s="34"/>
      <c r="C275" s="34"/>
      <c r="D275" s="35"/>
      <c r="E275" s="35"/>
      <c r="F275" s="36"/>
    </row>
    <row r="276" spans="1:6">
      <c r="A276" s="39">
        <v>21</v>
      </c>
      <c r="B276" s="34"/>
      <c r="C276" s="34"/>
      <c r="D276" s="35"/>
      <c r="E276" s="35"/>
      <c r="F276" s="36"/>
    </row>
    <row r="277" spans="1:6">
      <c r="A277" s="39">
        <v>22</v>
      </c>
      <c r="B277" s="34"/>
      <c r="C277" s="34"/>
      <c r="D277" s="35"/>
      <c r="E277" s="35"/>
      <c r="F277" s="36"/>
    </row>
    <row r="278" spans="1:6">
      <c r="A278" s="39">
        <v>23</v>
      </c>
      <c r="B278" s="34"/>
      <c r="C278" s="34"/>
      <c r="D278" s="35"/>
      <c r="E278" s="35"/>
      <c r="F278" s="36"/>
    </row>
    <row r="279" spans="1:6">
      <c r="A279" s="39">
        <v>24</v>
      </c>
      <c r="B279" s="34"/>
      <c r="C279" s="34"/>
      <c r="D279" s="35"/>
      <c r="E279" s="35"/>
      <c r="F279" s="36"/>
    </row>
    <row r="280" spans="1:6">
      <c r="A280" s="39">
        <v>25</v>
      </c>
      <c r="B280" s="34"/>
      <c r="C280" s="34"/>
      <c r="D280" s="35"/>
      <c r="E280" s="35"/>
      <c r="F280" s="36"/>
    </row>
    <row r="281" spans="1:6">
      <c r="A281" s="85" t="s">
        <v>5</v>
      </c>
      <c r="B281" s="85"/>
      <c r="C281" s="85"/>
      <c r="D281" s="85"/>
      <c r="E281" s="85"/>
      <c r="F281" s="39">
        <f>SUM(F256:F280)</f>
        <v>0</v>
      </c>
    </row>
    <row r="285" spans="1:6">
      <c r="C285" s="26" t="str">
        <f>Bilgiler!D6</f>
        <v>İSMAİL GÜLSEVEN</v>
      </c>
    </row>
    <row r="286" spans="1:6">
      <c r="C286" s="26" t="str">
        <f>Bilgiler!D7</f>
        <v>MAKİNA TEKNOLOJİ</v>
      </c>
    </row>
    <row r="287" spans="1:6">
      <c r="E287" s="26" t="str">
        <f>Bilgiler!D8</f>
        <v>TUNCAY OTAY</v>
      </c>
    </row>
    <row r="288" spans="1:6">
      <c r="E288" s="26" t="str">
        <f>Bilgiler!B8</f>
        <v>Okul Müdürü</v>
      </c>
    </row>
    <row r="323" spans="1:6">
      <c r="A323" s="83" t="str">
        <f>Bilgiler!D2</f>
        <v>GÜLTEPE MESLEKİ VE TEKNİK ANADOLU LİSESİ</v>
      </c>
      <c r="B323" s="83"/>
      <c r="C323" s="83"/>
      <c r="D323" s="83"/>
      <c r="E323" s="83"/>
      <c r="F323" s="83"/>
    </row>
    <row r="324" spans="1:6">
      <c r="A324" s="83" t="str">
        <f>Bilgiler!D4</f>
        <v>MESLEKİ GELİŞİM</v>
      </c>
      <c r="B324" s="83"/>
      <c r="C324" s="83"/>
      <c r="D324" s="83"/>
      <c r="E324" s="83"/>
      <c r="F324" s="83"/>
    </row>
    <row r="325" spans="1:6">
      <c r="A325" s="84" t="s">
        <v>52</v>
      </c>
      <c r="B325" s="84"/>
      <c r="C325" s="84"/>
      <c r="D325" s="84"/>
      <c r="E325" s="84"/>
      <c r="F325" s="84"/>
    </row>
    <row r="326" spans="1:6" ht="25.5">
      <c r="A326" s="3" t="s">
        <v>21</v>
      </c>
      <c r="B326" s="3" t="s">
        <v>2</v>
      </c>
      <c r="C326" s="3" t="s">
        <v>43</v>
      </c>
      <c r="D326" s="3" t="s">
        <v>44</v>
      </c>
      <c r="E326" s="3" t="s">
        <v>20</v>
      </c>
      <c r="F326" s="4" t="s">
        <v>12</v>
      </c>
    </row>
    <row r="327" spans="1:6">
      <c r="A327" s="39">
        <v>1</v>
      </c>
      <c r="B327" s="34"/>
      <c r="C327" s="34"/>
      <c r="D327" s="35"/>
      <c r="E327" s="35"/>
      <c r="F327" s="36"/>
    </row>
    <row r="328" spans="1:6">
      <c r="A328" s="39">
        <v>2</v>
      </c>
      <c r="B328" s="34"/>
      <c r="C328" s="34"/>
      <c r="D328" s="35"/>
      <c r="E328" s="35"/>
      <c r="F328" s="36"/>
    </row>
    <row r="329" spans="1:6">
      <c r="A329" s="39">
        <v>3</v>
      </c>
      <c r="B329" s="34"/>
      <c r="C329" s="34"/>
      <c r="D329" s="35"/>
      <c r="E329" s="35"/>
      <c r="F329" s="36"/>
    </row>
    <row r="330" spans="1:6">
      <c r="A330" s="39">
        <v>4</v>
      </c>
      <c r="B330" s="34"/>
      <c r="C330" s="34"/>
      <c r="D330" s="35"/>
      <c r="E330" s="35"/>
      <c r="F330" s="36"/>
    </row>
    <row r="331" spans="1:6">
      <c r="A331" s="39">
        <v>5</v>
      </c>
      <c r="B331" s="34"/>
      <c r="C331" s="34"/>
      <c r="D331" s="35"/>
      <c r="E331" s="35"/>
      <c r="F331" s="36"/>
    </row>
    <row r="332" spans="1:6">
      <c r="A332" s="39">
        <v>6</v>
      </c>
      <c r="B332" s="34"/>
      <c r="C332" s="34"/>
      <c r="D332" s="35"/>
      <c r="E332" s="35"/>
      <c r="F332" s="36"/>
    </row>
    <row r="333" spans="1:6">
      <c r="A333" s="39">
        <v>7</v>
      </c>
      <c r="B333" s="34"/>
      <c r="C333" s="34"/>
      <c r="D333" s="35"/>
      <c r="E333" s="35"/>
      <c r="F333" s="36"/>
    </row>
    <row r="334" spans="1:6">
      <c r="A334" s="39">
        <v>8</v>
      </c>
      <c r="B334" s="34"/>
      <c r="C334" s="34"/>
      <c r="D334" s="35"/>
      <c r="E334" s="35"/>
      <c r="F334" s="36"/>
    </row>
    <row r="335" spans="1:6">
      <c r="A335" s="39">
        <v>9</v>
      </c>
      <c r="B335" s="34"/>
      <c r="C335" s="34"/>
      <c r="D335" s="35"/>
      <c r="E335" s="35"/>
      <c r="F335" s="36"/>
    </row>
    <row r="336" spans="1:6">
      <c r="A336" s="39">
        <v>10</v>
      </c>
      <c r="B336" s="34"/>
      <c r="C336" s="34"/>
      <c r="D336" s="35"/>
      <c r="E336" s="35"/>
      <c r="F336" s="36"/>
    </row>
    <row r="337" spans="1:6">
      <c r="A337" s="39">
        <v>11</v>
      </c>
      <c r="B337" s="34"/>
      <c r="C337" s="34"/>
      <c r="D337" s="35"/>
      <c r="E337" s="35"/>
      <c r="F337" s="36"/>
    </row>
    <row r="338" spans="1:6">
      <c r="A338" s="39">
        <v>12</v>
      </c>
      <c r="B338" s="34"/>
      <c r="C338" s="34"/>
      <c r="D338" s="35"/>
      <c r="E338" s="35"/>
      <c r="F338" s="36"/>
    </row>
    <row r="339" spans="1:6">
      <c r="A339" s="39">
        <v>13</v>
      </c>
      <c r="B339" s="34"/>
      <c r="C339" s="34"/>
      <c r="D339" s="35"/>
      <c r="E339" s="35"/>
      <c r="F339" s="36"/>
    </row>
    <row r="340" spans="1:6">
      <c r="A340" s="39">
        <v>14</v>
      </c>
      <c r="B340" s="34"/>
      <c r="C340" s="34"/>
      <c r="D340" s="35"/>
      <c r="E340" s="35"/>
      <c r="F340" s="36"/>
    </row>
    <row r="341" spans="1:6">
      <c r="A341" s="39">
        <v>15</v>
      </c>
      <c r="B341" s="34"/>
      <c r="C341" s="34"/>
      <c r="D341" s="35"/>
      <c r="E341" s="35"/>
      <c r="F341" s="36"/>
    </row>
    <row r="342" spans="1:6">
      <c r="A342" s="39">
        <v>16</v>
      </c>
      <c r="B342" s="34"/>
      <c r="C342" s="34"/>
      <c r="D342" s="35"/>
      <c r="E342" s="35"/>
      <c r="F342" s="36"/>
    </row>
    <row r="343" spans="1:6">
      <c r="A343" s="39">
        <v>17</v>
      </c>
      <c r="B343" s="34"/>
      <c r="C343" s="34"/>
      <c r="D343" s="35"/>
      <c r="E343" s="35"/>
      <c r="F343" s="36"/>
    </row>
    <row r="344" spans="1:6">
      <c r="A344" s="39">
        <v>18</v>
      </c>
      <c r="B344" s="34"/>
      <c r="C344" s="34"/>
      <c r="D344" s="35"/>
      <c r="E344" s="35"/>
      <c r="F344" s="36"/>
    </row>
    <row r="345" spans="1:6">
      <c r="A345" s="39">
        <v>19</v>
      </c>
      <c r="B345" s="34"/>
      <c r="C345" s="34"/>
      <c r="D345" s="35"/>
      <c r="E345" s="35"/>
      <c r="F345" s="36"/>
    </row>
    <row r="346" spans="1:6">
      <c r="A346" s="39">
        <v>20</v>
      </c>
      <c r="B346" s="34"/>
      <c r="C346" s="34"/>
      <c r="D346" s="35"/>
      <c r="E346" s="35"/>
      <c r="F346" s="36"/>
    </row>
    <row r="347" spans="1:6">
      <c r="A347" s="39">
        <v>21</v>
      </c>
      <c r="B347" s="34"/>
      <c r="C347" s="34"/>
      <c r="D347" s="35"/>
      <c r="E347" s="35"/>
      <c r="F347" s="36"/>
    </row>
    <row r="348" spans="1:6">
      <c r="A348" s="39">
        <v>22</v>
      </c>
      <c r="B348" s="34"/>
      <c r="C348" s="34"/>
      <c r="D348" s="35"/>
      <c r="E348" s="35"/>
      <c r="F348" s="36"/>
    </row>
    <row r="349" spans="1:6">
      <c r="A349" s="39">
        <v>23</v>
      </c>
      <c r="B349" s="34"/>
      <c r="C349" s="34"/>
      <c r="D349" s="35"/>
      <c r="E349" s="35"/>
      <c r="F349" s="36"/>
    </row>
    <row r="350" spans="1:6">
      <c r="A350" s="39">
        <v>24</v>
      </c>
      <c r="B350" s="34"/>
      <c r="C350" s="34"/>
      <c r="D350" s="35"/>
      <c r="E350" s="35"/>
      <c r="F350" s="36"/>
    </row>
    <row r="351" spans="1:6">
      <c r="A351" s="39">
        <v>25</v>
      </c>
      <c r="B351" s="34"/>
      <c r="C351" s="34"/>
      <c r="D351" s="35"/>
      <c r="E351" s="35"/>
      <c r="F351" s="36"/>
    </row>
    <row r="352" spans="1:6">
      <c r="A352" s="85" t="s">
        <v>5</v>
      </c>
      <c r="B352" s="85"/>
      <c r="C352" s="85"/>
      <c r="D352" s="85"/>
      <c r="E352" s="85"/>
      <c r="F352" s="39">
        <f>SUM(F327:F351)</f>
        <v>0</v>
      </c>
    </row>
    <row r="356" spans="3:5">
      <c r="C356" s="26" t="str">
        <f>Bilgiler!D6</f>
        <v>İSMAİL GÜLSEVEN</v>
      </c>
    </row>
    <row r="357" spans="3:5">
      <c r="C357" s="26" t="str">
        <f>Bilgiler!D7</f>
        <v>MAKİNA TEKNOLOJİ</v>
      </c>
    </row>
    <row r="358" spans="3:5">
      <c r="E358" s="26" t="str">
        <f>Bilgiler!D8</f>
        <v>TUNCAY OTAY</v>
      </c>
    </row>
    <row r="359" spans="3:5">
      <c r="E359" s="26" t="str">
        <f>Bilgiler!B8</f>
        <v>Okul Müdürü</v>
      </c>
    </row>
  </sheetData>
  <mergeCells count="24">
    <mergeCell ref="A30:E30"/>
    <mergeCell ref="A3:F3"/>
    <mergeCell ref="A2:F2"/>
    <mergeCell ref="A1:F1"/>
    <mergeCell ref="A39:F39"/>
    <mergeCell ref="A40:F40"/>
    <mergeCell ref="A41:F41"/>
    <mergeCell ref="A68:E68"/>
    <mergeCell ref="A110:F110"/>
    <mergeCell ref="A111:F111"/>
    <mergeCell ref="A112:F112"/>
    <mergeCell ref="A139:E139"/>
    <mergeCell ref="A181:F181"/>
    <mergeCell ref="A182:F182"/>
    <mergeCell ref="A183:F183"/>
    <mergeCell ref="A323:F323"/>
    <mergeCell ref="A324:F324"/>
    <mergeCell ref="A325:F325"/>
    <mergeCell ref="A352:E352"/>
    <mergeCell ref="A210:E210"/>
    <mergeCell ref="A252:F252"/>
    <mergeCell ref="A253:F253"/>
    <mergeCell ref="A254:F254"/>
    <mergeCell ref="A281:E281"/>
  </mergeCells>
  <pageMargins left="0.39370078740157483" right="0.31496062992125984" top="0.31496062992125984" bottom="0.43307086614173229" header="0.31496062992125984" footer="0.31496062992125984"/>
  <pageSetup paperSize="9" scale="75" orientation="portrait" blackAndWhite="1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>
    <tabColor rgb="FFFFFF00"/>
  </sheetPr>
  <dimension ref="A1:AL98"/>
  <sheetViews>
    <sheetView tabSelected="1" workbookViewId="0">
      <selection activeCell="D46" sqref="D46"/>
    </sheetView>
  </sheetViews>
  <sheetFormatPr defaultRowHeight="15"/>
  <cols>
    <col min="1" max="1" width="5" style="20" bestFit="1" customWidth="1"/>
    <col min="2" max="2" width="5.28515625" style="20" customWidth="1"/>
    <col min="3" max="3" width="16.140625" style="20" customWidth="1"/>
    <col min="4" max="4" width="10.5703125" style="20" bestFit="1" customWidth="1"/>
    <col min="5" max="12" width="4.5703125" style="20" customWidth="1"/>
    <col min="13" max="13" width="4.7109375" style="20" customWidth="1"/>
    <col min="14" max="24" width="4.5703125" style="20" customWidth="1"/>
    <col min="25" max="25" width="5.28515625" style="20" bestFit="1" customWidth="1"/>
    <col min="26" max="26" width="9.5703125" style="20" customWidth="1"/>
    <col min="27" max="27" width="7.28515625" style="20" customWidth="1"/>
    <col min="28" max="16384" width="9.140625" style="20"/>
  </cols>
  <sheetData>
    <row r="1" spans="1:27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52"/>
      <c r="B2" s="52"/>
      <c r="C2" s="53" t="s">
        <v>40</v>
      </c>
      <c r="D2" s="139" t="str">
        <f>Bilgiler!D2</f>
        <v>GÜLTEPE MESLEKİ VE TEKNİK ANADOLU LİSESİ</v>
      </c>
      <c r="E2" s="139"/>
      <c r="F2" s="139"/>
      <c r="G2" s="139"/>
      <c r="H2" s="139"/>
      <c r="I2" s="139"/>
      <c r="J2" s="139"/>
      <c r="K2" s="52"/>
      <c r="L2" s="52"/>
      <c r="M2" s="52"/>
      <c r="N2" s="139" t="s">
        <v>9</v>
      </c>
      <c r="O2" s="139"/>
      <c r="P2" s="139"/>
      <c r="Q2" s="139"/>
      <c r="R2" s="54" t="s">
        <v>14</v>
      </c>
      <c r="S2" s="139" t="str">
        <f>Bilgiler!D5</f>
        <v>9 - N</v>
      </c>
      <c r="T2" s="139"/>
      <c r="U2" s="139"/>
      <c r="V2" s="139"/>
      <c r="W2" s="139"/>
      <c r="X2" s="52"/>
      <c r="Y2" s="52"/>
      <c r="Z2" s="52"/>
      <c r="AA2" s="52"/>
    </row>
    <row r="3" spans="1:27">
      <c r="A3" s="52"/>
      <c r="B3" s="52"/>
      <c r="C3" s="53" t="s">
        <v>41</v>
      </c>
      <c r="D3" s="139" t="str">
        <f>Bilgiler!D3</f>
        <v>2015 - 2016</v>
      </c>
      <c r="E3" s="139"/>
      <c r="F3" s="139"/>
      <c r="G3" s="139"/>
      <c r="H3" s="139"/>
      <c r="I3" s="139"/>
      <c r="J3" s="139"/>
      <c r="K3" s="52"/>
      <c r="L3" s="52"/>
      <c r="M3" s="52"/>
      <c r="N3" s="139" t="s">
        <v>29</v>
      </c>
      <c r="O3" s="139"/>
      <c r="P3" s="139"/>
      <c r="Q3" s="139"/>
      <c r="R3" s="54" t="s">
        <v>14</v>
      </c>
      <c r="S3" s="140" t="s">
        <v>30</v>
      </c>
      <c r="T3" s="140"/>
      <c r="U3" s="140"/>
      <c r="V3" s="140"/>
      <c r="W3" s="140"/>
      <c r="X3" s="52"/>
      <c r="Y3" s="52"/>
      <c r="Z3" s="52"/>
      <c r="AA3" s="52"/>
    </row>
    <row r="4" spans="1:27">
      <c r="A4" s="52"/>
      <c r="B4" s="52"/>
      <c r="C4" s="53" t="s">
        <v>42</v>
      </c>
      <c r="D4" s="139" t="str">
        <f>Bilgiler!D4</f>
        <v>MESLEKİ GELİŞİM</v>
      </c>
      <c r="E4" s="139"/>
      <c r="F4" s="139"/>
      <c r="G4" s="139"/>
      <c r="H4" s="139"/>
      <c r="I4" s="139"/>
      <c r="J4" s="139"/>
      <c r="K4" s="52"/>
      <c r="L4" s="52"/>
      <c r="M4" s="52"/>
      <c r="N4" s="139" t="s">
        <v>10</v>
      </c>
      <c r="O4" s="139"/>
      <c r="P4" s="139"/>
      <c r="Q4" s="139"/>
      <c r="R4" s="54" t="s">
        <v>14</v>
      </c>
      <c r="S4" s="140" t="s">
        <v>31</v>
      </c>
      <c r="T4" s="140"/>
      <c r="U4" s="140"/>
      <c r="V4" s="140"/>
      <c r="W4" s="140"/>
      <c r="X4" s="52"/>
      <c r="Y4" s="52"/>
      <c r="Z4" s="52"/>
      <c r="AA4" s="52"/>
    </row>
    <row r="5" spans="1:27">
      <c r="A5" s="52"/>
      <c r="B5" s="52"/>
      <c r="C5" s="53" t="s">
        <v>0</v>
      </c>
      <c r="D5" s="139" t="str">
        <f>Bilgiler!D6</f>
        <v>İSMAİL GÜLSEVEN</v>
      </c>
      <c r="E5" s="139"/>
      <c r="F5" s="139"/>
      <c r="G5" s="139"/>
      <c r="H5" s="139"/>
      <c r="I5" s="139"/>
      <c r="J5" s="139"/>
      <c r="K5" s="52"/>
      <c r="L5" s="52"/>
      <c r="M5" s="52"/>
      <c r="N5" s="139" t="s">
        <v>11</v>
      </c>
      <c r="O5" s="139"/>
      <c r="P5" s="139"/>
      <c r="Q5" s="139"/>
      <c r="R5" s="54" t="s">
        <v>14</v>
      </c>
      <c r="S5" s="141"/>
      <c r="T5" s="140"/>
      <c r="U5" s="140"/>
      <c r="V5" s="140"/>
      <c r="W5" s="140"/>
      <c r="X5" s="52"/>
      <c r="Y5" s="52"/>
      <c r="Z5" s="52"/>
      <c r="AA5" s="52"/>
    </row>
    <row r="6" spans="1:27" ht="5.2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5.75" thickTop="1">
      <c r="A7" s="129" t="s">
        <v>1</v>
      </c>
      <c r="B7" s="130"/>
      <c r="C7" s="130"/>
      <c r="D7" s="131"/>
      <c r="E7" s="132" t="s">
        <v>2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 t="s">
        <v>4</v>
      </c>
      <c r="Z7" s="132"/>
      <c r="AA7" s="132"/>
    </row>
    <row r="8" spans="1:27" ht="24.75" customHeight="1">
      <c r="A8" s="75" t="s">
        <v>6</v>
      </c>
      <c r="B8" s="6" t="s">
        <v>7</v>
      </c>
      <c r="C8" s="6" t="s">
        <v>34</v>
      </c>
      <c r="D8" s="6" t="s">
        <v>33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 t="s">
        <v>3</v>
      </c>
      <c r="Z8" s="8" t="s">
        <v>54</v>
      </c>
      <c r="AA8" s="63" t="s">
        <v>62</v>
      </c>
    </row>
    <row r="9" spans="1:27" ht="12" customHeight="1">
      <c r="A9" s="74">
        <v>1</v>
      </c>
      <c r="B9" s="76">
        <v>250</v>
      </c>
      <c r="C9" s="76" t="s">
        <v>111</v>
      </c>
      <c r="D9" s="77" t="s">
        <v>71</v>
      </c>
      <c r="E9" s="29">
        <v>5</v>
      </c>
      <c r="F9" s="29">
        <v>4</v>
      </c>
      <c r="G9" s="29">
        <v>0</v>
      </c>
      <c r="H9" s="29">
        <v>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40">
        <f>IF(AA9="G","",IF(AA9="K","0",IF(C9="","",SUM(E9:X9))))</f>
        <v>13</v>
      </c>
      <c r="Z9" s="40" t="str">
        <f>IF(SUM(E9:X9)="","",IF(AA9="K","Geçmez",IF(Y9&lt;50,"Geçmez",IF(Y9&lt;60,"Geçer",IF(Y9&lt;70,"Orta",IF(Y9&lt;85,"İyi",IF(Y9&lt;=100,"Pekiyi","")))))))</f>
        <v>Geçmez</v>
      </c>
      <c r="AA9" s="60"/>
    </row>
    <row r="10" spans="1:27" ht="12" customHeight="1">
      <c r="A10" s="74">
        <v>2</v>
      </c>
      <c r="B10" s="76">
        <v>361</v>
      </c>
      <c r="C10" s="76" t="s">
        <v>112</v>
      </c>
      <c r="D10" s="77" t="s">
        <v>72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40">
        <f t="shared" ref="Y10:Y58" si="0">IF(AA10="G","",IF(AA10="K","0",IF(C10="","",SUM(E10:X10))))</f>
        <v>0</v>
      </c>
      <c r="Z10" s="40" t="str">
        <f t="shared" ref="Z10:Z58" si="1">IF(SUM(E10:X10)="","",IF(AA10="K","Geçmez",IF(Y10&lt;50,"Geçmez",IF(Y10&lt;60,"Geçer",IF(Y10&lt;70,"Orta",IF(Y10&lt;85,"İyi",IF(Y10&lt;=100,"Pekiyi","")))))))</f>
        <v>Geçmez</v>
      </c>
      <c r="AA10" s="71"/>
    </row>
    <row r="11" spans="1:27" ht="12" customHeight="1">
      <c r="A11" s="74">
        <v>3</v>
      </c>
      <c r="B11" s="76">
        <v>483</v>
      </c>
      <c r="C11" s="76" t="s">
        <v>76</v>
      </c>
      <c r="D11" s="77" t="s">
        <v>73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0">
        <f t="shared" si="0"/>
        <v>0</v>
      </c>
      <c r="Z11" s="40" t="str">
        <f t="shared" si="1"/>
        <v>Geçmez</v>
      </c>
      <c r="AA11" s="60"/>
    </row>
    <row r="12" spans="1:27" ht="12" customHeight="1">
      <c r="A12" s="74">
        <v>4</v>
      </c>
      <c r="B12" s="76">
        <v>487</v>
      </c>
      <c r="C12" s="76" t="s">
        <v>77</v>
      </c>
      <c r="D12" s="77" t="s">
        <v>74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0">
        <f t="shared" si="0"/>
        <v>0</v>
      </c>
      <c r="Z12" s="40" t="str">
        <f t="shared" si="1"/>
        <v>Geçmez</v>
      </c>
      <c r="AA12" s="60"/>
    </row>
    <row r="13" spans="1:27" ht="12" customHeight="1">
      <c r="A13" s="74">
        <v>5</v>
      </c>
      <c r="B13" s="76">
        <v>498</v>
      </c>
      <c r="C13" s="76" t="s">
        <v>78</v>
      </c>
      <c r="D13" s="77" t="s">
        <v>75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0">
        <f t="shared" si="0"/>
        <v>0</v>
      </c>
      <c r="Z13" s="40" t="str">
        <f t="shared" si="1"/>
        <v>Geçmez</v>
      </c>
      <c r="AA13" s="60"/>
    </row>
    <row r="14" spans="1:27" ht="12" customHeight="1">
      <c r="A14" s="74">
        <v>6</v>
      </c>
      <c r="B14" s="76">
        <v>789</v>
      </c>
      <c r="C14" s="76" t="s">
        <v>80</v>
      </c>
      <c r="D14" s="77" t="s">
        <v>79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0">
        <f t="shared" si="0"/>
        <v>0</v>
      </c>
      <c r="Z14" s="40" t="str">
        <f t="shared" si="1"/>
        <v>Geçmez</v>
      </c>
      <c r="AA14" s="60"/>
    </row>
    <row r="15" spans="1:27" ht="12" customHeight="1">
      <c r="A15" s="74">
        <v>7</v>
      </c>
      <c r="B15" s="76">
        <v>859</v>
      </c>
      <c r="C15" s="76" t="s">
        <v>70</v>
      </c>
      <c r="D15" s="77" t="s">
        <v>81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0">
        <f t="shared" si="0"/>
        <v>0</v>
      </c>
      <c r="Z15" s="40" t="str">
        <f t="shared" si="1"/>
        <v>Geçmez</v>
      </c>
      <c r="AA15" s="60"/>
    </row>
    <row r="16" spans="1:27" ht="12" customHeight="1">
      <c r="A16" s="74">
        <v>8</v>
      </c>
      <c r="B16" s="76">
        <v>962</v>
      </c>
      <c r="C16" s="76" t="s">
        <v>113</v>
      </c>
      <c r="D16" s="77" t="s">
        <v>82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0">
        <f t="shared" si="0"/>
        <v>0</v>
      </c>
      <c r="Z16" s="40" t="str">
        <f t="shared" si="1"/>
        <v>Geçmez</v>
      </c>
      <c r="AA16" s="60"/>
    </row>
    <row r="17" spans="1:27" ht="12" customHeight="1">
      <c r="A17" s="74">
        <v>9</v>
      </c>
      <c r="B17" s="76">
        <v>1134</v>
      </c>
      <c r="C17" s="76" t="s">
        <v>114</v>
      </c>
      <c r="D17" s="77" t="s">
        <v>83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0">
        <f t="shared" si="0"/>
        <v>0</v>
      </c>
      <c r="Z17" s="40" t="str">
        <f t="shared" si="1"/>
        <v>Geçmez</v>
      </c>
      <c r="AA17" s="60"/>
    </row>
    <row r="18" spans="1:27" ht="12" customHeight="1">
      <c r="A18" s="74">
        <v>10</v>
      </c>
      <c r="B18" s="76">
        <v>1139</v>
      </c>
      <c r="C18" s="76" t="s">
        <v>115</v>
      </c>
      <c r="D18" s="77" t="s">
        <v>84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0">
        <f t="shared" si="0"/>
        <v>0</v>
      </c>
      <c r="Z18" s="40" t="str">
        <f t="shared" si="1"/>
        <v>Geçmez</v>
      </c>
      <c r="AA18" s="60"/>
    </row>
    <row r="19" spans="1:27" ht="12" customHeight="1">
      <c r="A19" s="74">
        <v>11</v>
      </c>
      <c r="B19" s="76">
        <v>1295</v>
      </c>
      <c r="C19" s="76" t="s">
        <v>116</v>
      </c>
      <c r="D19" s="77" t="s">
        <v>85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40">
        <f t="shared" si="0"/>
        <v>0</v>
      </c>
      <c r="Z19" s="40" t="str">
        <f t="shared" si="1"/>
        <v>Geçmez</v>
      </c>
      <c r="AA19" s="60"/>
    </row>
    <row r="20" spans="1:27" ht="12" customHeight="1">
      <c r="A20" s="74">
        <v>12</v>
      </c>
      <c r="B20" s="76">
        <v>1450</v>
      </c>
      <c r="C20" s="76" t="s">
        <v>117</v>
      </c>
      <c r="D20" s="77" t="s">
        <v>86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0">
        <f t="shared" si="0"/>
        <v>0</v>
      </c>
      <c r="Z20" s="40" t="str">
        <f t="shared" si="1"/>
        <v>Geçmez</v>
      </c>
      <c r="AA20" s="60"/>
    </row>
    <row r="21" spans="1:27" ht="12" customHeight="1">
      <c r="A21" s="74">
        <v>13</v>
      </c>
      <c r="B21" s="76">
        <v>1583</v>
      </c>
      <c r="C21" s="76" t="s">
        <v>87</v>
      </c>
      <c r="D21" s="77" t="s">
        <v>88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0">
        <f t="shared" si="0"/>
        <v>0</v>
      </c>
      <c r="Z21" s="40" t="str">
        <f t="shared" si="1"/>
        <v>Geçmez</v>
      </c>
      <c r="AA21" s="60"/>
    </row>
    <row r="22" spans="1:27" ht="12" customHeight="1">
      <c r="A22" s="74">
        <v>14</v>
      </c>
      <c r="B22" s="76">
        <v>1599</v>
      </c>
      <c r="C22" s="76" t="s">
        <v>118</v>
      </c>
      <c r="D22" s="77" t="s">
        <v>89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0">
        <f t="shared" si="0"/>
        <v>0</v>
      </c>
      <c r="Z22" s="40" t="str">
        <f t="shared" si="1"/>
        <v>Geçmez</v>
      </c>
      <c r="AA22" s="60"/>
    </row>
    <row r="23" spans="1:27" ht="12" customHeight="1">
      <c r="A23" s="74">
        <v>15</v>
      </c>
      <c r="B23" s="76">
        <v>1615</v>
      </c>
      <c r="C23" s="76" t="s">
        <v>119</v>
      </c>
      <c r="D23" s="77" t="s">
        <v>90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0">
        <f t="shared" si="0"/>
        <v>0</v>
      </c>
      <c r="Z23" s="40" t="str">
        <f t="shared" si="1"/>
        <v>Geçmez</v>
      </c>
      <c r="AA23" s="60"/>
    </row>
    <row r="24" spans="1:27" ht="12" customHeight="1">
      <c r="A24" s="74">
        <v>16</v>
      </c>
      <c r="B24" s="76">
        <v>1624</v>
      </c>
      <c r="C24" s="76" t="s">
        <v>120</v>
      </c>
      <c r="D24" s="77" t="s">
        <v>91</v>
      </c>
      <c r="E24" s="29"/>
      <c r="F24" s="6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0">
        <f t="shared" si="0"/>
        <v>0</v>
      </c>
      <c r="Z24" s="40" t="str">
        <f t="shared" si="1"/>
        <v>Geçmez</v>
      </c>
      <c r="AA24" s="60"/>
    </row>
    <row r="25" spans="1:27" ht="12" customHeight="1">
      <c r="A25" s="74">
        <v>17</v>
      </c>
      <c r="B25" s="76">
        <v>1628</v>
      </c>
      <c r="C25" s="76" t="s">
        <v>121</v>
      </c>
      <c r="D25" s="77" t="s">
        <v>92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0">
        <f t="shared" si="0"/>
        <v>0</v>
      </c>
      <c r="Z25" s="40" t="str">
        <f t="shared" si="1"/>
        <v>Geçmez</v>
      </c>
      <c r="AA25" s="60"/>
    </row>
    <row r="26" spans="1:27" ht="12" customHeight="1">
      <c r="A26" s="74">
        <v>18</v>
      </c>
      <c r="B26" s="76">
        <v>1631</v>
      </c>
      <c r="C26" s="76" t="s">
        <v>122</v>
      </c>
      <c r="D26" s="77" t="s">
        <v>93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0">
        <f t="shared" si="0"/>
        <v>0</v>
      </c>
      <c r="Z26" s="40" t="str">
        <f t="shared" si="1"/>
        <v>Geçmez</v>
      </c>
      <c r="AA26" s="60"/>
    </row>
    <row r="27" spans="1:27" ht="12" customHeight="1">
      <c r="A27" s="74">
        <v>19</v>
      </c>
      <c r="B27" s="76">
        <v>1634</v>
      </c>
      <c r="C27" s="76" t="s">
        <v>123</v>
      </c>
      <c r="D27" s="77" t="s">
        <v>94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0">
        <f t="shared" si="0"/>
        <v>0</v>
      </c>
      <c r="Z27" s="40" t="str">
        <f t="shared" si="1"/>
        <v>Geçmez</v>
      </c>
      <c r="AA27" s="60"/>
    </row>
    <row r="28" spans="1:27" ht="12" customHeight="1">
      <c r="A28" s="74">
        <v>20</v>
      </c>
      <c r="B28" s="76">
        <v>1635</v>
      </c>
      <c r="C28" s="76" t="s">
        <v>124</v>
      </c>
      <c r="D28" s="77" t="s">
        <v>95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0">
        <f t="shared" si="0"/>
        <v>0</v>
      </c>
      <c r="Z28" s="40" t="str">
        <f t="shared" si="1"/>
        <v>Geçmez</v>
      </c>
      <c r="AA28" s="60"/>
    </row>
    <row r="29" spans="1:27" ht="12" customHeight="1">
      <c r="A29" s="74">
        <v>21</v>
      </c>
      <c r="B29" s="76">
        <v>1638</v>
      </c>
      <c r="C29" s="76" t="s">
        <v>96</v>
      </c>
      <c r="D29" s="77" t="s">
        <v>97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0">
        <f t="shared" si="0"/>
        <v>0</v>
      </c>
      <c r="Z29" s="40" t="str">
        <f t="shared" si="1"/>
        <v>Geçmez</v>
      </c>
      <c r="AA29" s="60"/>
    </row>
    <row r="30" spans="1:27" ht="12" customHeight="1">
      <c r="A30" s="74">
        <v>22</v>
      </c>
      <c r="B30" s="76">
        <v>1641</v>
      </c>
      <c r="C30" s="76" t="s">
        <v>125</v>
      </c>
      <c r="D30" s="77" t="s">
        <v>98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0">
        <f t="shared" si="0"/>
        <v>0</v>
      </c>
      <c r="Z30" s="40" t="str">
        <f t="shared" si="1"/>
        <v>Geçmez</v>
      </c>
      <c r="AA30" s="60"/>
    </row>
    <row r="31" spans="1:27" ht="12" customHeight="1">
      <c r="A31" s="74">
        <v>23</v>
      </c>
      <c r="B31" s="76">
        <v>1642</v>
      </c>
      <c r="C31" s="76" t="s">
        <v>126</v>
      </c>
      <c r="D31" s="77" t="s">
        <v>75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0">
        <f t="shared" si="0"/>
        <v>0</v>
      </c>
      <c r="Z31" s="40" t="str">
        <f t="shared" si="1"/>
        <v>Geçmez</v>
      </c>
      <c r="AA31" s="60"/>
    </row>
    <row r="32" spans="1:27" ht="12" customHeight="1">
      <c r="A32" s="74">
        <v>24</v>
      </c>
      <c r="B32" s="76">
        <v>1651</v>
      </c>
      <c r="C32" s="76" t="s">
        <v>127</v>
      </c>
      <c r="D32" s="77" t="s">
        <v>99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0">
        <f t="shared" si="0"/>
        <v>0</v>
      </c>
      <c r="Z32" s="40" t="str">
        <f t="shared" si="1"/>
        <v>Geçmez</v>
      </c>
      <c r="AA32" s="60"/>
    </row>
    <row r="33" spans="1:27" ht="12" customHeight="1">
      <c r="A33" s="74">
        <v>25</v>
      </c>
      <c r="B33" s="76">
        <v>1653</v>
      </c>
      <c r="C33" s="76" t="s">
        <v>128</v>
      </c>
      <c r="D33" s="77" t="s">
        <v>100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40">
        <f t="shared" si="0"/>
        <v>0</v>
      </c>
      <c r="Z33" s="40" t="str">
        <f t="shared" si="1"/>
        <v>Geçmez</v>
      </c>
      <c r="AA33" s="60"/>
    </row>
    <row r="34" spans="1:27" ht="12" customHeight="1">
      <c r="A34" s="74">
        <v>26</v>
      </c>
      <c r="B34" s="76">
        <v>1654</v>
      </c>
      <c r="C34" s="76" t="s">
        <v>120</v>
      </c>
      <c r="D34" s="77" t="s">
        <v>101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0">
        <f t="shared" si="0"/>
        <v>0</v>
      </c>
      <c r="Z34" s="40" t="str">
        <f t="shared" si="1"/>
        <v>Geçmez</v>
      </c>
      <c r="AA34" s="60"/>
    </row>
    <row r="35" spans="1:27" ht="12" customHeight="1">
      <c r="A35" s="74">
        <v>27</v>
      </c>
      <c r="B35" s="76">
        <v>1723</v>
      </c>
      <c r="C35" s="76" t="s">
        <v>129</v>
      </c>
      <c r="D35" s="77" t="s">
        <v>102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0">
        <f t="shared" si="0"/>
        <v>0</v>
      </c>
      <c r="Z35" s="40" t="str">
        <f t="shared" si="1"/>
        <v>Geçmez</v>
      </c>
      <c r="AA35" s="60"/>
    </row>
    <row r="36" spans="1:27" ht="12" customHeight="1">
      <c r="A36" s="74">
        <v>28</v>
      </c>
      <c r="B36" s="76">
        <v>1764</v>
      </c>
      <c r="C36" s="76" t="s">
        <v>130</v>
      </c>
      <c r="D36" s="77" t="s">
        <v>103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0">
        <f t="shared" si="0"/>
        <v>0</v>
      </c>
      <c r="Z36" s="40" t="str">
        <f t="shared" si="1"/>
        <v>Geçmez</v>
      </c>
      <c r="AA36" s="60"/>
    </row>
    <row r="37" spans="1:27" ht="12" customHeight="1">
      <c r="A37" s="74">
        <v>29</v>
      </c>
      <c r="B37" s="76">
        <v>1776</v>
      </c>
      <c r="C37" s="76" t="s">
        <v>131</v>
      </c>
      <c r="D37" s="77" t="s">
        <v>104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0">
        <f t="shared" si="0"/>
        <v>0</v>
      </c>
      <c r="Z37" s="40" t="str">
        <f t="shared" si="1"/>
        <v>Geçmez</v>
      </c>
      <c r="AA37" s="60"/>
    </row>
    <row r="38" spans="1:27" ht="12" customHeight="1">
      <c r="A38" s="74">
        <v>30</v>
      </c>
      <c r="B38" s="76">
        <v>1787</v>
      </c>
      <c r="C38" s="76" t="s">
        <v>132</v>
      </c>
      <c r="D38" s="77" t="s">
        <v>105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0">
        <f t="shared" si="0"/>
        <v>0</v>
      </c>
      <c r="Z38" s="40" t="str">
        <f t="shared" si="1"/>
        <v>Geçmez</v>
      </c>
      <c r="AA38" s="60"/>
    </row>
    <row r="39" spans="1:27" ht="12" customHeight="1">
      <c r="A39" s="74">
        <v>31</v>
      </c>
      <c r="B39" s="76">
        <v>1788</v>
      </c>
      <c r="C39" s="76" t="s">
        <v>133</v>
      </c>
      <c r="D39" s="77" t="s">
        <v>106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0">
        <f t="shared" si="0"/>
        <v>0</v>
      </c>
      <c r="Z39" s="40" t="str">
        <f t="shared" si="1"/>
        <v>Geçmez</v>
      </c>
      <c r="AA39" s="60"/>
    </row>
    <row r="40" spans="1:27" ht="12" customHeight="1">
      <c r="A40" s="74">
        <v>32</v>
      </c>
      <c r="B40" s="76">
        <v>1803</v>
      </c>
      <c r="C40" s="76" t="s">
        <v>134</v>
      </c>
      <c r="D40" s="77" t="s">
        <v>107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40">
        <f t="shared" si="0"/>
        <v>0</v>
      </c>
      <c r="Z40" s="40" t="str">
        <f t="shared" si="1"/>
        <v>Geçmez</v>
      </c>
      <c r="AA40" s="60"/>
    </row>
    <row r="41" spans="1:27" ht="12" customHeight="1">
      <c r="A41" s="74">
        <v>33</v>
      </c>
      <c r="B41" s="76">
        <v>1804</v>
      </c>
      <c r="C41" s="76" t="s">
        <v>133</v>
      </c>
      <c r="D41" s="77" t="s">
        <v>108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0">
        <f t="shared" si="0"/>
        <v>0</v>
      </c>
      <c r="Z41" s="40" t="str">
        <f t="shared" si="1"/>
        <v>Geçmez</v>
      </c>
      <c r="AA41" s="60"/>
    </row>
    <row r="42" spans="1:27" ht="12" customHeight="1">
      <c r="A42" s="74">
        <v>34</v>
      </c>
      <c r="B42" s="76">
        <v>1805</v>
      </c>
      <c r="C42" s="76" t="s">
        <v>135</v>
      </c>
      <c r="D42" s="77" t="s">
        <v>109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0">
        <f t="shared" si="0"/>
        <v>0</v>
      </c>
      <c r="Z42" s="40" t="str">
        <f t="shared" si="1"/>
        <v>Geçmez</v>
      </c>
      <c r="AA42" s="60"/>
    </row>
    <row r="43" spans="1:27" ht="12" customHeight="1">
      <c r="A43" s="74">
        <v>35</v>
      </c>
      <c r="B43" s="76">
        <v>1887</v>
      </c>
      <c r="C43" s="76" t="s">
        <v>136</v>
      </c>
      <c r="D43" s="77" t="s">
        <v>110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40">
        <f t="shared" si="0"/>
        <v>0</v>
      </c>
      <c r="Z43" s="40" t="str">
        <f t="shared" si="1"/>
        <v>Geçmez</v>
      </c>
      <c r="AA43" s="60"/>
    </row>
    <row r="44" spans="1:27" ht="12" customHeight="1">
      <c r="A44" s="74">
        <v>36</v>
      </c>
      <c r="B44" s="78"/>
      <c r="C44" s="77"/>
      <c r="D44" s="7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0" t="str">
        <f t="shared" si="0"/>
        <v/>
      </c>
      <c r="Z44" s="40" t="str">
        <f t="shared" si="1"/>
        <v/>
      </c>
      <c r="AA44" s="60"/>
    </row>
    <row r="45" spans="1:27" ht="12" customHeight="1">
      <c r="A45" s="74">
        <v>37</v>
      </c>
      <c r="B45" s="78"/>
      <c r="C45" s="77"/>
      <c r="D45" s="7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40" t="str">
        <f t="shared" si="0"/>
        <v/>
      </c>
      <c r="Z45" s="40" t="str">
        <f t="shared" si="1"/>
        <v/>
      </c>
      <c r="AA45" s="60"/>
    </row>
    <row r="46" spans="1:27" ht="12" customHeight="1">
      <c r="A46" s="74">
        <v>38</v>
      </c>
      <c r="B46" s="78"/>
      <c r="C46" s="77"/>
      <c r="D46" s="7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0" t="str">
        <f t="shared" si="0"/>
        <v/>
      </c>
      <c r="Z46" s="40" t="str">
        <f t="shared" si="1"/>
        <v/>
      </c>
      <c r="AA46" s="60"/>
    </row>
    <row r="47" spans="1:27" ht="12" customHeight="1">
      <c r="A47" s="74">
        <v>39</v>
      </c>
      <c r="B47" s="78"/>
      <c r="C47" s="77"/>
      <c r="D47" s="7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40" t="str">
        <f t="shared" si="0"/>
        <v/>
      </c>
      <c r="Z47" s="40" t="str">
        <f t="shared" si="1"/>
        <v/>
      </c>
      <c r="AA47" s="60"/>
    </row>
    <row r="48" spans="1:27" ht="12" customHeight="1">
      <c r="A48" s="74">
        <v>40</v>
      </c>
      <c r="B48" s="78"/>
      <c r="C48" s="77"/>
      <c r="D48" s="7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40" t="str">
        <f t="shared" si="0"/>
        <v/>
      </c>
      <c r="Z48" s="40" t="str">
        <f t="shared" si="1"/>
        <v/>
      </c>
      <c r="AA48" s="60"/>
    </row>
    <row r="49" spans="1:38" ht="12" customHeight="1">
      <c r="A49" s="74">
        <v>41</v>
      </c>
      <c r="B49" s="78"/>
      <c r="C49" s="70"/>
      <c r="D49" s="7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40" t="str">
        <f t="shared" si="0"/>
        <v/>
      </c>
      <c r="Z49" s="40" t="str">
        <f t="shared" si="1"/>
        <v/>
      </c>
      <c r="AA49" s="60"/>
    </row>
    <row r="50" spans="1:38" ht="12" customHeight="1">
      <c r="A50" s="74">
        <v>42</v>
      </c>
      <c r="B50" s="78"/>
      <c r="C50" s="70"/>
      <c r="D50" s="70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40" t="str">
        <f t="shared" si="0"/>
        <v/>
      </c>
      <c r="Z50" s="40" t="str">
        <f t="shared" si="1"/>
        <v/>
      </c>
      <c r="AA50" s="60"/>
    </row>
    <row r="51" spans="1:38" ht="12" customHeight="1">
      <c r="A51" s="74">
        <v>43</v>
      </c>
      <c r="B51" s="78"/>
      <c r="C51" s="70"/>
      <c r="D51" s="7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40" t="str">
        <f t="shared" si="0"/>
        <v/>
      </c>
      <c r="Z51" s="40" t="str">
        <f t="shared" si="1"/>
        <v/>
      </c>
      <c r="AA51" s="60"/>
    </row>
    <row r="52" spans="1:38" ht="12" customHeight="1">
      <c r="A52" s="74">
        <v>44</v>
      </c>
      <c r="B52" s="78"/>
      <c r="C52" s="70"/>
      <c r="D52" s="7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40" t="str">
        <f t="shared" si="0"/>
        <v/>
      </c>
      <c r="Z52" s="40" t="str">
        <f t="shared" si="1"/>
        <v/>
      </c>
      <c r="AA52" s="60"/>
    </row>
    <row r="53" spans="1:38" ht="12" customHeight="1">
      <c r="A53" s="74">
        <v>45</v>
      </c>
      <c r="B53" s="78"/>
      <c r="C53" s="70"/>
      <c r="D53" s="7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40" t="str">
        <f t="shared" si="0"/>
        <v/>
      </c>
      <c r="Z53" s="40" t="str">
        <f t="shared" si="1"/>
        <v/>
      </c>
      <c r="AA53" s="60"/>
    </row>
    <row r="54" spans="1:38" ht="12" customHeight="1">
      <c r="A54" s="74">
        <v>46</v>
      </c>
      <c r="B54" s="78"/>
      <c r="C54" s="70"/>
      <c r="D54" s="7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40" t="str">
        <f t="shared" si="0"/>
        <v/>
      </c>
      <c r="Z54" s="40" t="str">
        <f t="shared" si="1"/>
        <v/>
      </c>
      <c r="AA54" s="60"/>
    </row>
    <row r="55" spans="1:38" ht="12" customHeight="1">
      <c r="A55" s="74">
        <v>47</v>
      </c>
      <c r="B55" s="78"/>
      <c r="C55" s="70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40" t="str">
        <f t="shared" si="0"/>
        <v/>
      </c>
      <c r="Z55" s="40" t="str">
        <f t="shared" si="1"/>
        <v/>
      </c>
      <c r="AA55" s="60"/>
    </row>
    <row r="56" spans="1:38" ht="12" customHeight="1">
      <c r="A56" s="74">
        <v>48</v>
      </c>
      <c r="B56" s="78"/>
      <c r="C56" s="70"/>
      <c r="D56" s="7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40" t="str">
        <f t="shared" si="0"/>
        <v/>
      </c>
      <c r="Z56" s="40" t="str">
        <f t="shared" si="1"/>
        <v/>
      </c>
      <c r="AA56" s="60"/>
    </row>
    <row r="57" spans="1:38" ht="12" customHeight="1">
      <c r="A57" s="74">
        <v>49</v>
      </c>
      <c r="B57" s="78"/>
      <c r="C57" s="70"/>
      <c r="D57" s="7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40" t="str">
        <f t="shared" si="0"/>
        <v/>
      </c>
      <c r="Z57" s="40" t="str">
        <f t="shared" si="1"/>
        <v/>
      </c>
      <c r="AA57" s="60"/>
    </row>
    <row r="58" spans="1:38" ht="12" customHeight="1" thickBot="1">
      <c r="A58" s="74">
        <v>50</v>
      </c>
      <c r="B58" s="78"/>
      <c r="C58" s="70"/>
      <c r="D58" s="7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40" t="str">
        <f t="shared" si="0"/>
        <v/>
      </c>
      <c r="Z58" s="40" t="str">
        <f t="shared" si="1"/>
        <v/>
      </c>
      <c r="AA58" s="60"/>
    </row>
    <row r="59" spans="1:38" ht="16.5" thickTop="1" thickBot="1">
      <c r="A59" s="126" t="s">
        <v>8</v>
      </c>
      <c r="B59" s="127"/>
      <c r="C59" s="127"/>
      <c r="D59" s="128"/>
      <c r="E59" s="9">
        <f>IF(E62=""," ",((SUM(E9:E58)/COUNT(E9:E58))*100)/E62)</f>
        <v>50</v>
      </c>
      <c r="F59" s="9">
        <f>IF(E63=""," ",((SUM(F9:F58)/COUNT(F9:F58))*100)/E63)</f>
        <v>40</v>
      </c>
      <c r="G59" s="9">
        <f>IF(E64=""," ",((SUM(G9:G58)/COUNT(G9:G58))*100)/E64)</f>
        <v>0</v>
      </c>
      <c r="H59" s="9">
        <f>IF(E65=""," ",((SUM(H9:H58)/COUNT(H9:H58))*100)/E65)</f>
        <v>40</v>
      </c>
      <c r="I59" s="9" t="e">
        <f>IF(E66=""," ",((SUM(I9:I58)/COUNT(I9:I58))*100)/E66)</f>
        <v>#DIV/0!</v>
      </c>
      <c r="J59" s="9" t="str">
        <f>IF(E67=""," ",((SUM(J9:J58)/COUNT(J9:J58))*100)/E67)</f>
        <v xml:space="preserve"> </v>
      </c>
      <c r="K59" s="9" t="str">
        <f>IF(E68=""," ",((SUM(K9:K58)/COUNT(K9:K58))*100)/E68)</f>
        <v xml:space="preserve"> </v>
      </c>
      <c r="L59" s="9" t="str">
        <f>IF(E69=""," ",((SUM(L9:L58)/COUNT(L9:L58))*100)/E69)</f>
        <v xml:space="preserve"> </v>
      </c>
      <c r="M59" s="9" t="str">
        <f>IF(E70=""," ",((SUM(M9:M58)/COUNT(M9:M58))*100)/E70)</f>
        <v xml:space="preserve"> </v>
      </c>
      <c r="N59" s="9" t="str">
        <f>IF(E71="","",((SUM(N9:N58)/COUNT(N9:N58))*100)/E71)</f>
        <v/>
      </c>
      <c r="O59" s="9" t="str">
        <f>IF(E72=""," ",((SUM(O9:O58)/COUNT(O9:O58))*100)/E72)</f>
        <v xml:space="preserve"> </v>
      </c>
      <c r="P59" s="9" t="str">
        <f>IF(E73=""," ",((SUM(P9:P58)/COUNT(P9:P58))*100)/E73)</f>
        <v xml:space="preserve"> </v>
      </c>
      <c r="Q59" s="9" t="str">
        <f>IF(E74=""," ",((SUM(Q9:Q58)/COUNT(Q9:Q58))*100)/E74)</f>
        <v xml:space="preserve"> </v>
      </c>
      <c r="R59" s="9" t="str">
        <f>IF(E75=""," ",((SUM(R9:R58)/COUNT(R9:R58))*100)/E75)</f>
        <v xml:space="preserve"> </v>
      </c>
      <c r="S59" s="9" t="str">
        <f>IF(E76=""," ",((SUM(S9:S58)/COUNT(S9:S58))*100)/E76)</f>
        <v xml:space="preserve"> </v>
      </c>
      <c r="T59" s="9" t="str">
        <f>IF(E77=""," ",((SUM(T9:T58)/COUNT(T9:T58))*100)/E77)</f>
        <v xml:space="preserve"> </v>
      </c>
      <c r="U59" s="9" t="str">
        <f>IF(E78=""," ",((SUM(U9:U58)/COUNT(U9:U58))*100)/E78)</f>
        <v xml:space="preserve"> </v>
      </c>
      <c r="V59" s="9" t="str">
        <f>IF(E79=""," ",((SUM(V9:V58)/COUNT(V9:V58))*100)/E79)</f>
        <v xml:space="preserve"> </v>
      </c>
      <c r="W59" s="9" t="str">
        <f>IF(E80=""," ",((SUM(W9:W58)/COUNT(W9:W58))*100)/E80)</f>
        <v xml:space="preserve"> </v>
      </c>
      <c r="X59" s="9" t="str">
        <f>IF(E81=""," ",((SUM(X9:X58)/COUNT(X9:X58))*100)/E81)</f>
        <v xml:space="preserve"> </v>
      </c>
      <c r="Y59" s="55"/>
      <c r="Z59" s="56"/>
      <c r="AA59" s="56"/>
    </row>
    <row r="60" spans="1:38" ht="16.5" thickTop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38" ht="22.5" customHeight="1" thickTop="1">
      <c r="A61" s="133" t="s">
        <v>36</v>
      </c>
      <c r="B61" s="134"/>
      <c r="C61" s="134"/>
      <c r="D61" s="135"/>
      <c r="E61" s="16" t="s">
        <v>12</v>
      </c>
      <c r="F61" s="57"/>
      <c r="G61" s="136" t="s">
        <v>35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</row>
    <row r="62" spans="1:38">
      <c r="A62" s="17">
        <v>1</v>
      </c>
      <c r="B62" s="86" t="str">
        <f>IF(Konular!D5="","",Konular!D5)</f>
        <v>Temel İletişim Araçları</v>
      </c>
      <c r="C62" s="87"/>
      <c r="D62" s="88"/>
      <c r="E62" s="28">
        <f>IF(Konular!F5="","",Konular!F5)</f>
        <v>10</v>
      </c>
      <c r="F62" s="57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2"/>
    </row>
    <row r="63" spans="1:38">
      <c r="A63" s="17">
        <v>2</v>
      </c>
      <c r="B63" s="86" t="str">
        <f>IF(Konular!D6="","",Konular!D6)</f>
        <v>Kendini İfade Etme</v>
      </c>
      <c r="C63" s="87"/>
      <c r="D63" s="88"/>
      <c r="E63" s="28">
        <f>IF(Konular!F6="","",Konular!F6)</f>
        <v>10</v>
      </c>
      <c r="F63" s="57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1:38">
      <c r="A64" s="17">
        <v>3</v>
      </c>
      <c r="B64" s="86" t="str">
        <f>IF(Konular!D7="","",Konular!D7)</f>
        <v>İnsan İlişkilerini Düzenleme</v>
      </c>
      <c r="C64" s="87"/>
      <c r="D64" s="88"/>
      <c r="E64" s="28">
        <f>IF(Konular!F7="","",Konular!F7)</f>
        <v>3</v>
      </c>
      <c r="F64" s="57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L64" s="1"/>
    </row>
    <row r="65" spans="1:38">
      <c r="A65" s="17">
        <v>4</v>
      </c>
      <c r="B65" s="86" t="str">
        <f>IF(Konular!D8="","",Konular!D8)</f>
        <v>İş Hayatında İlişkiler</v>
      </c>
      <c r="C65" s="87"/>
      <c r="D65" s="88"/>
      <c r="E65" s="28">
        <f>IF(Konular!F8="","",Konular!F8)</f>
        <v>10</v>
      </c>
      <c r="F65" s="57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L65" s="1"/>
    </row>
    <row r="66" spans="1:38">
      <c r="A66" s="17">
        <v>5</v>
      </c>
      <c r="B66" s="86" t="str">
        <f>IF(Konular!D9="","",Konular!D9)</f>
        <v>Sanat Etkinliklerini Takip Etme</v>
      </c>
      <c r="C66" s="87"/>
      <c r="D66" s="88"/>
      <c r="E66" s="28">
        <f>IF(Konular!F9="","",Konular!F9)</f>
        <v>7</v>
      </c>
      <c r="F66" s="57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L66" s="1"/>
    </row>
    <row r="67" spans="1:38">
      <c r="A67" s="17">
        <v>6</v>
      </c>
      <c r="B67" s="86" t="str">
        <f>IF(Konular!D10="","",Konular!D10)</f>
        <v/>
      </c>
      <c r="C67" s="87"/>
      <c r="D67" s="88"/>
      <c r="E67" s="28" t="str">
        <f>IF(Konular!F10="","",Konular!F10)</f>
        <v/>
      </c>
      <c r="F67" s="57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L67" s="1"/>
    </row>
    <row r="68" spans="1:38">
      <c r="A68" s="17">
        <v>7</v>
      </c>
      <c r="B68" s="86" t="str">
        <f>IF(Konular!D11="","",Konular!D11)</f>
        <v/>
      </c>
      <c r="C68" s="87"/>
      <c r="D68" s="88"/>
      <c r="E68" s="28" t="str">
        <f>IF(Konular!F11="","",Konular!F11)</f>
        <v/>
      </c>
      <c r="F68" s="57"/>
      <c r="G68" s="92" t="s">
        <v>46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L68" s="1"/>
    </row>
    <row r="69" spans="1:38">
      <c r="A69" s="17">
        <v>8</v>
      </c>
      <c r="B69" s="86" t="str">
        <f>IF(Konular!D12="","",Konular!D12)</f>
        <v/>
      </c>
      <c r="C69" s="87"/>
      <c r="D69" s="88"/>
      <c r="E69" s="28" t="str">
        <f>IF(Konular!F12="","",Konular!F12)</f>
        <v/>
      </c>
      <c r="F69" s="57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  <c r="AL69" s="1"/>
    </row>
    <row r="70" spans="1:38">
      <c r="A70" s="17">
        <v>9</v>
      </c>
      <c r="B70" s="86" t="str">
        <f>IF(Konular!D13="","",Konular!D13)</f>
        <v/>
      </c>
      <c r="C70" s="87"/>
      <c r="D70" s="88"/>
      <c r="E70" s="28" t="str">
        <f>IF(Konular!F13="","",Konular!F13)</f>
        <v/>
      </c>
      <c r="F70" s="57"/>
      <c r="G70" s="50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1"/>
      <c r="AL70" s="1"/>
    </row>
    <row r="71" spans="1:38">
      <c r="A71" s="17">
        <v>10</v>
      </c>
      <c r="B71" s="86" t="str">
        <f>IF(Konular!D14="","",Konular!D14)</f>
        <v/>
      </c>
      <c r="C71" s="87"/>
      <c r="D71" s="88"/>
      <c r="E71" s="28" t="str">
        <f>IF(Konular!F14="","",Konular!F14)</f>
        <v/>
      </c>
      <c r="F71" s="57"/>
      <c r="G71" s="50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51"/>
      <c r="AB71" s="1"/>
      <c r="AC71" s="1"/>
      <c r="AD71" s="1"/>
      <c r="AE71" s="1"/>
      <c r="AF71" s="1"/>
      <c r="AL71" s="2"/>
    </row>
    <row r="72" spans="1:38">
      <c r="A72" s="17">
        <v>11</v>
      </c>
      <c r="B72" s="86" t="str">
        <f>IF(Konular!D15="","",Konular!D15)</f>
        <v/>
      </c>
      <c r="C72" s="87"/>
      <c r="D72" s="88"/>
      <c r="E72" s="28" t="str">
        <f>IF(Konular!F15="","",Konular!F15)</f>
        <v/>
      </c>
      <c r="F72" s="57"/>
      <c r="G72" s="50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51"/>
      <c r="AB72" s="41"/>
      <c r="AC72" s="41"/>
      <c r="AD72" s="41"/>
      <c r="AE72" s="41"/>
      <c r="AF72" s="41"/>
      <c r="AL72" s="1"/>
    </row>
    <row r="73" spans="1:38">
      <c r="A73" s="17">
        <v>12</v>
      </c>
      <c r="B73" s="86" t="str">
        <f>IF(Konular!D16="","",Konular!D16)</f>
        <v/>
      </c>
      <c r="C73" s="87"/>
      <c r="D73" s="88"/>
      <c r="E73" s="28" t="str">
        <f>IF(Konular!F16="","",Konular!F16)</f>
        <v/>
      </c>
      <c r="F73" s="57"/>
      <c r="G73" s="50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51"/>
      <c r="AB73" s="5"/>
      <c r="AC73" s="5"/>
      <c r="AD73" s="5"/>
      <c r="AE73" s="5"/>
      <c r="AF73" s="5"/>
    </row>
    <row r="74" spans="1:38">
      <c r="A74" s="17">
        <v>13</v>
      </c>
      <c r="B74" s="86" t="str">
        <f>IF(Konular!D17="","",Konular!D17)</f>
        <v/>
      </c>
      <c r="C74" s="87"/>
      <c r="D74" s="88"/>
      <c r="E74" s="28" t="str">
        <f>IF(Konular!F17="","",Konular!F17)</f>
        <v/>
      </c>
      <c r="F74" s="57"/>
      <c r="G74" s="50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51"/>
      <c r="AB74" s="5"/>
      <c r="AC74" s="5"/>
      <c r="AD74" s="5"/>
      <c r="AE74" s="5"/>
      <c r="AF74" s="5"/>
    </row>
    <row r="75" spans="1:38">
      <c r="A75" s="17">
        <v>14</v>
      </c>
      <c r="B75" s="86" t="str">
        <f>IF(Konular!D18="","",Konular!D18)</f>
        <v/>
      </c>
      <c r="C75" s="87"/>
      <c r="D75" s="88"/>
      <c r="E75" s="28" t="str">
        <f>IF(Konular!F18="","",Konular!F18)</f>
        <v/>
      </c>
      <c r="F75" s="57"/>
      <c r="G75" s="50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  <c r="AB75" s="5"/>
      <c r="AC75" s="5"/>
      <c r="AD75" s="5"/>
      <c r="AE75" s="5"/>
      <c r="AF75" s="5"/>
    </row>
    <row r="76" spans="1:38">
      <c r="A76" s="17">
        <v>15</v>
      </c>
      <c r="B76" s="86" t="str">
        <f>IF(Konular!D19="","",Konular!D19)</f>
        <v/>
      </c>
      <c r="C76" s="87"/>
      <c r="D76" s="88"/>
      <c r="E76" s="28" t="str">
        <f>IF(Konular!F19="","",Konular!F19)</f>
        <v/>
      </c>
      <c r="F76" s="57"/>
      <c r="G76" s="5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51"/>
      <c r="AB76" s="5"/>
      <c r="AC76" s="5"/>
      <c r="AD76" s="5"/>
      <c r="AE76" s="5"/>
      <c r="AF76" s="5"/>
    </row>
    <row r="77" spans="1:38">
      <c r="A77" s="17">
        <v>16</v>
      </c>
      <c r="B77" s="86" t="str">
        <f>IF(Konular!D20="","",Konular!D20)</f>
        <v/>
      </c>
      <c r="C77" s="87"/>
      <c r="D77" s="88"/>
      <c r="E77" s="28" t="str">
        <f>IF(Konular!F20="","",Konular!F20)</f>
        <v/>
      </c>
      <c r="F77" s="57"/>
      <c r="G77" s="50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51"/>
      <c r="AB77" s="5"/>
      <c r="AC77" s="5"/>
      <c r="AD77" s="5"/>
      <c r="AE77" s="5"/>
      <c r="AF77" s="5"/>
    </row>
    <row r="78" spans="1:38">
      <c r="A78" s="17">
        <v>17</v>
      </c>
      <c r="B78" s="86" t="str">
        <f>IF(Konular!D21="","",Konular!D21)</f>
        <v/>
      </c>
      <c r="C78" s="87"/>
      <c r="D78" s="88"/>
      <c r="E78" s="28" t="str">
        <f>IF(Konular!F21="","",Konular!F21)</f>
        <v/>
      </c>
      <c r="F78" s="57"/>
      <c r="G78" s="50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51"/>
      <c r="AB78" s="5"/>
      <c r="AC78" s="5"/>
      <c r="AD78" s="5"/>
      <c r="AE78" s="5"/>
      <c r="AF78" s="5"/>
    </row>
    <row r="79" spans="1:38">
      <c r="A79" s="17">
        <v>18</v>
      </c>
      <c r="B79" s="86" t="str">
        <f>IF(Konular!D22="","",Konular!D22)</f>
        <v/>
      </c>
      <c r="C79" s="87"/>
      <c r="D79" s="88"/>
      <c r="E79" s="28" t="str">
        <f>IF(Konular!F22="","",Konular!F22)</f>
        <v/>
      </c>
      <c r="F79" s="57"/>
      <c r="G79" s="95" t="s">
        <v>53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5"/>
      <c r="AC79" s="5"/>
      <c r="AD79" s="5"/>
      <c r="AE79" s="5"/>
      <c r="AF79" s="5"/>
    </row>
    <row r="80" spans="1:38" ht="12" customHeight="1">
      <c r="A80" s="17">
        <v>19</v>
      </c>
      <c r="B80" s="86" t="str">
        <f>IF(Konular!D23="","",Konular!D23)</f>
        <v/>
      </c>
      <c r="C80" s="87"/>
      <c r="D80" s="88"/>
      <c r="E80" s="28" t="str">
        <f>IF(Konular!F23="","",Konular!F23)</f>
        <v/>
      </c>
      <c r="F80" s="57"/>
      <c r="G80" s="92" t="s">
        <v>47</v>
      </c>
      <c r="H80" s="93"/>
      <c r="I80" s="93"/>
      <c r="J80" s="93"/>
      <c r="K80" s="93"/>
      <c r="L80" s="93"/>
      <c r="M80" s="93"/>
      <c r="N80" s="93"/>
      <c r="O80" s="94"/>
      <c r="P80" s="52"/>
      <c r="Q80" s="52"/>
      <c r="R80" s="89" t="s">
        <v>22</v>
      </c>
      <c r="S80" s="90"/>
      <c r="T80" s="90"/>
      <c r="U80" s="90"/>
      <c r="V80" s="90"/>
      <c r="W80" s="90"/>
      <c r="X80" s="91"/>
      <c r="Y80" s="101">
        <f>IF(SUM(Y9:Y58)=0,"",MIN(Y9:Y58))</f>
        <v>0</v>
      </c>
      <c r="Z80" s="102"/>
      <c r="AA80" s="103"/>
      <c r="AB80" s="38"/>
      <c r="AC80" s="38"/>
      <c r="AD80" s="38"/>
      <c r="AE80" s="38"/>
      <c r="AF80" s="38"/>
    </row>
    <row r="81" spans="1:32" ht="12" customHeight="1" thickBot="1">
      <c r="A81" s="18">
        <v>20</v>
      </c>
      <c r="B81" s="86" t="str">
        <f>IF(Konular!D24="","",Konular!D24)</f>
        <v/>
      </c>
      <c r="C81" s="87"/>
      <c r="D81" s="88"/>
      <c r="E81" s="28" t="str">
        <f>IF(Konular!F24="","",Konular!F24)</f>
        <v/>
      </c>
      <c r="F81" s="57"/>
      <c r="G81" s="98" t="s">
        <v>59</v>
      </c>
      <c r="H81" s="99"/>
      <c r="I81" s="99"/>
      <c r="J81" s="99"/>
      <c r="K81" s="99"/>
      <c r="L81" s="99"/>
      <c r="M81" s="100"/>
      <c r="N81" s="143">
        <f>COUNTIF(Z9:Z58,"Geçmez")</f>
        <v>35</v>
      </c>
      <c r="O81" s="144"/>
      <c r="P81" s="52"/>
      <c r="Q81" s="52"/>
      <c r="R81" s="89" t="s">
        <v>24</v>
      </c>
      <c r="S81" s="90"/>
      <c r="T81" s="90"/>
      <c r="U81" s="90"/>
      <c r="V81" s="90"/>
      <c r="W81" s="90"/>
      <c r="X81" s="91"/>
      <c r="Y81" s="101">
        <f>IF(SUM(Y9:Y58)=0,"",MAX(Y9:Y58))</f>
        <v>13</v>
      </c>
      <c r="Z81" s="102"/>
      <c r="AA81" s="103"/>
      <c r="AB81" s="38"/>
      <c r="AC81" s="38"/>
      <c r="AD81" s="38"/>
      <c r="AE81" s="38"/>
      <c r="AF81" s="38"/>
    </row>
    <row r="82" spans="1:32" ht="12" customHeight="1" thickTop="1" thickBot="1">
      <c r="A82" s="57"/>
      <c r="B82" s="126" t="s">
        <v>5</v>
      </c>
      <c r="C82" s="127"/>
      <c r="D82" s="128"/>
      <c r="E82" s="19">
        <f>SUM(E62:E81)</f>
        <v>40</v>
      </c>
      <c r="F82" s="57"/>
      <c r="G82" s="98" t="s">
        <v>55</v>
      </c>
      <c r="H82" s="99"/>
      <c r="I82" s="99"/>
      <c r="J82" s="99"/>
      <c r="K82" s="99"/>
      <c r="L82" s="99"/>
      <c r="M82" s="100"/>
      <c r="N82" s="145">
        <f>COUNTIF(Y9:Y58,"&lt;60")-COUNTIF(Y9:Y58,"&lt;50")</f>
        <v>0</v>
      </c>
      <c r="O82" s="146"/>
      <c r="P82" s="52"/>
      <c r="Q82" s="52"/>
      <c r="R82" s="89" t="s">
        <v>26</v>
      </c>
      <c r="S82" s="90"/>
      <c r="T82" s="90"/>
      <c r="U82" s="90"/>
      <c r="V82" s="90"/>
      <c r="W82" s="90"/>
      <c r="X82" s="91"/>
      <c r="Y82" s="104">
        <f>IF(SUM(Y9:Y58)=0,"",AVERAGE(Y9:Y58))</f>
        <v>0.37142857142857144</v>
      </c>
      <c r="Z82" s="105"/>
      <c r="AA82" s="106"/>
      <c r="AB82" s="38"/>
      <c r="AC82" s="38"/>
      <c r="AD82" s="38"/>
      <c r="AE82" s="38"/>
      <c r="AF82" s="38"/>
    </row>
    <row r="83" spans="1:32" ht="12" customHeight="1" thickTop="1">
      <c r="A83" s="52"/>
      <c r="B83" s="52"/>
      <c r="C83" s="52"/>
      <c r="D83" s="52"/>
      <c r="E83" s="52"/>
      <c r="F83" s="52"/>
      <c r="G83" s="98" t="s">
        <v>56</v>
      </c>
      <c r="H83" s="99"/>
      <c r="I83" s="99"/>
      <c r="J83" s="99"/>
      <c r="K83" s="99"/>
      <c r="L83" s="99"/>
      <c r="M83" s="100"/>
      <c r="N83" s="145">
        <f>COUNTIF(Y9:Y58,"&lt;70")-COUNTIF(Y9:Y58,"&lt;60")</f>
        <v>0</v>
      </c>
      <c r="O83" s="146"/>
      <c r="P83" s="52"/>
      <c r="Q83" s="52"/>
      <c r="R83" s="42"/>
      <c r="S83" s="43"/>
      <c r="T83" s="43"/>
      <c r="U83" s="43"/>
      <c r="V83" s="43"/>
      <c r="W83" s="43"/>
      <c r="X83" s="43"/>
      <c r="Y83" s="43"/>
      <c r="Z83" s="43"/>
      <c r="AA83" s="44"/>
      <c r="AB83" s="45"/>
      <c r="AC83" s="45"/>
      <c r="AD83" s="45"/>
      <c r="AE83" s="45"/>
      <c r="AF83" s="45"/>
    </row>
    <row r="84" spans="1:32" ht="12" customHeight="1">
      <c r="A84" s="52"/>
      <c r="B84" s="52"/>
      <c r="C84" s="52"/>
      <c r="D84" s="52"/>
      <c r="E84" s="52"/>
      <c r="F84" s="52"/>
      <c r="G84" s="98" t="s">
        <v>57</v>
      </c>
      <c r="H84" s="99"/>
      <c r="I84" s="99"/>
      <c r="J84" s="99"/>
      <c r="K84" s="99"/>
      <c r="L84" s="99"/>
      <c r="M84" s="100"/>
      <c r="N84" s="145">
        <f>COUNTIF(Y9:Y58,"&lt;85")-COUNTIF(Y9:Y58,"&lt;70")</f>
        <v>0</v>
      </c>
      <c r="O84" s="146"/>
      <c r="P84" s="52"/>
      <c r="Q84" s="52"/>
      <c r="R84" s="89" t="s">
        <v>25</v>
      </c>
      <c r="S84" s="90"/>
      <c r="T84" s="90"/>
      <c r="U84" s="90"/>
      <c r="V84" s="90"/>
      <c r="W84" s="90"/>
      <c r="X84" s="91"/>
      <c r="Y84" s="101">
        <f>IF((SUM(N81:O81))&gt;0,(SUM(N81:O81)),0)</f>
        <v>35</v>
      </c>
      <c r="Z84" s="102"/>
      <c r="AA84" s="103"/>
    </row>
    <row r="85" spans="1:32" ht="12" customHeight="1">
      <c r="A85" s="52"/>
      <c r="B85" s="52"/>
      <c r="C85" s="52"/>
      <c r="D85" s="52"/>
      <c r="E85" s="52"/>
      <c r="F85" s="52"/>
      <c r="G85" s="98" t="s">
        <v>58</v>
      </c>
      <c r="H85" s="99"/>
      <c r="I85" s="99"/>
      <c r="J85" s="99"/>
      <c r="K85" s="99"/>
      <c r="L85" s="99"/>
      <c r="M85" s="100"/>
      <c r="N85" s="145">
        <f>COUNTIF(Y9:Y58,"&lt;=100")-COUNTIF(Y9:Y58,"&lt;85")</f>
        <v>0</v>
      </c>
      <c r="O85" s="146"/>
      <c r="P85" s="52"/>
      <c r="Q85" s="52"/>
      <c r="R85" s="89" t="s">
        <v>23</v>
      </c>
      <c r="S85" s="90"/>
      <c r="T85" s="90"/>
      <c r="U85" s="90"/>
      <c r="V85" s="90"/>
      <c r="W85" s="90"/>
      <c r="X85" s="91"/>
      <c r="Y85" s="113" t="str">
        <f>IF((SUM(N82:O85))&gt;0,(SUM(N82:O85)),"0")</f>
        <v>0</v>
      </c>
      <c r="Z85" s="114"/>
      <c r="AA85" s="115"/>
    </row>
    <row r="86" spans="1:32" ht="12" customHeight="1">
      <c r="A86" s="52"/>
      <c r="B86" s="52"/>
      <c r="C86" s="52"/>
      <c r="D86" s="52"/>
      <c r="E86" s="52"/>
      <c r="F86" s="52"/>
      <c r="G86" s="121" t="s">
        <v>63</v>
      </c>
      <c r="H86" s="122"/>
      <c r="I86" s="122"/>
      <c r="J86" s="122"/>
      <c r="K86" s="122"/>
      <c r="L86" s="122"/>
      <c r="M86" s="123"/>
      <c r="N86" s="124">
        <f>COUNTIF(AA9:AA58,"G")</f>
        <v>0</v>
      </c>
      <c r="O86" s="124"/>
      <c r="P86" s="52"/>
      <c r="Q86" s="52"/>
      <c r="R86" s="89" t="s">
        <v>27</v>
      </c>
      <c r="S86" s="90"/>
      <c r="T86" s="90"/>
      <c r="U86" s="90"/>
      <c r="V86" s="90"/>
      <c r="W86" s="90"/>
      <c r="X86" s="91"/>
      <c r="Y86" s="104">
        <f>100*Y85/(Y84+Y85)</f>
        <v>0</v>
      </c>
      <c r="Z86" s="105"/>
      <c r="AA86" s="106"/>
    </row>
    <row r="87" spans="1:32" ht="12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32" ht="12" customHeight="1">
      <c r="A88" s="52"/>
      <c r="B88" s="52"/>
      <c r="C88" s="52"/>
      <c r="D88" s="58"/>
      <c r="E88" s="52"/>
      <c r="F88" s="52"/>
      <c r="G88" s="116" t="s">
        <v>28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8"/>
    </row>
    <row r="89" spans="1:32" ht="12" customHeight="1">
      <c r="A89" s="52"/>
      <c r="B89" s="52"/>
      <c r="C89" s="52"/>
      <c r="D89" s="58"/>
      <c r="E89" s="52"/>
      <c r="F89" s="52"/>
      <c r="G89" s="119" t="s">
        <v>37</v>
      </c>
      <c r="H89" s="120"/>
      <c r="I89" s="120"/>
      <c r="J89" s="30" t="s">
        <v>38</v>
      </c>
      <c r="K89" s="125">
        <f>Y86</f>
        <v>0</v>
      </c>
      <c r="L89" s="125"/>
      <c r="M89" s="32" t="s">
        <v>39</v>
      </c>
      <c r="N89" s="32"/>
      <c r="O89" s="32"/>
      <c r="P89" s="32"/>
      <c r="Q89" s="32"/>
      <c r="R89" s="32"/>
      <c r="S89" s="32"/>
      <c r="T89" s="31"/>
      <c r="U89" s="31"/>
      <c r="V89" s="31"/>
      <c r="W89" s="31"/>
      <c r="X89" s="31"/>
      <c r="Y89" s="31"/>
      <c r="Z89" s="31"/>
      <c r="AA89" s="33"/>
    </row>
    <row r="90" spans="1:32" ht="12" customHeight="1">
      <c r="A90" s="52"/>
      <c r="B90" s="52"/>
      <c r="C90" s="52"/>
      <c r="D90" s="52"/>
      <c r="E90" s="52"/>
      <c r="F90" s="52"/>
      <c r="G90" s="107" t="s">
        <v>61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9"/>
    </row>
    <row r="91" spans="1:32" ht="12" customHeight="1">
      <c r="A91" s="52"/>
      <c r="B91" s="52"/>
      <c r="C91" s="52"/>
      <c r="D91" s="52"/>
      <c r="E91" s="52"/>
      <c r="F91" s="52"/>
      <c r="G91" s="107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9"/>
      <c r="AB91" s="1"/>
      <c r="AC91" s="1"/>
      <c r="AD91" s="1"/>
      <c r="AE91" s="1"/>
      <c r="AF91" s="1"/>
    </row>
    <row r="92" spans="1:32" ht="12" customHeight="1">
      <c r="A92" s="52"/>
      <c r="B92" s="52"/>
      <c r="C92" s="52"/>
      <c r="D92" s="52"/>
      <c r="E92" s="52"/>
      <c r="F92" s="52"/>
      <c r="G92" s="107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9"/>
      <c r="AB92" s="21"/>
      <c r="AC92" s="21"/>
      <c r="AD92" s="21"/>
      <c r="AE92" s="21"/>
      <c r="AF92" s="21"/>
    </row>
    <row r="93" spans="1:32" ht="24.75" customHeight="1">
      <c r="A93" s="52"/>
      <c r="B93" s="52"/>
      <c r="C93" s="52"/>
      <c r="D93" s="52"/>
      <c r="E93" s="52"/>
      <c r="F93" s="52"/>
      <c r="G93" s="110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2"/>
      <c r="AB93" s="21"/>
      <c r="AC93" s="21"/>
      <c r="AD93" s="21"/>
      <c r="AE93" s="21"/>
      <c r="AF93" s="21"/>
    </row>
    <row r="94" spans="1:3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21"/>
      <c r="AC94" s="21"/>
      <c r="AD94" s="21"/>
      <c r="AE94" s="21"/>
      <c r="AF94" s="21"/>
    </row>
    <row r="95" spans="1:32">
      <c r="A95" s="52"/>
      <c r="B95" s="52"/>
      <c r="C95" s="58" t="str">
        <f>Bilgiler!D6</f>
        <v>İSMAİL GÜLSEVEN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9" t="str">
        <f>Bilgiler!D8</f>
        <v>TUNCAY OTAY</v>
      </c>
      <c r="U95" s="52"/>
      <c r="V95" s="52"/>
      <c r="W95" s="52"/>
      <c r="X95" s="52"/>
      <c r="Y95" s="52"/>
      <c r="Z95" s="52"/>
      <c r="AA95" s="52"/>
      <c r="AB95" s="21"/>
      <c r="AC95" s="21"/>
      <c r="AD95" s="21"/>
      <c r="AE95" s="21"/>
      <c r="AF95" s="21"/>
    </row>
    <row r="96" spans="1:32">
      <c r="A96" s="52"/>
      <c r="B96" s="52"/>
      <c r="C96" s="79" t="str">
        <f>Bilgiler!D7</f>
        <v>MAKİNA TEKNOLOJİ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64" t="str">
        <f>Bilgiler!B8</f>
        <v>Okul Müdürü</v>
      </c>
      <c r="U96" s="52"/>
      <c r="V96" s="52"/>
      <c r="W96" s="52"/>
      <c r="X96" s="52"/>
      <c r="Y96" s="52"/>
      <c r="Z96" s="52"/>
      <c r="AA96" s="52"/>
    </row>
    <row r="97" spans="1:27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</row>
  </sheetData>
  <sheetProtection selectLockedCells="1"/>
  <mergeCells count="71">
    <mergeCell ref="N81:O81"/>
    <mergeCell ref="N82:O82"/>
    <mergeCell ref="N83:O83"/>
    <mergeCell ref="N84:O84"/>
    <mergeCell ref="N85:O85"/>
    <mergeCell ref="A1:AA1"/>
    <mergeCell ref="D2:J2"/>
    <mergeCell ref="N2:Q2"/>
    <mergeCell ref="S2:W2"/>
    <mergeCell ref="D3:J3"/>
    <mergeCell ref="N3:Q3"/>
    <mergeCell ref="S3:W3"/>
    <mergeCell ref="D4:J4"/>
    <mergeCell ref="N4:Q4"/>
    <mergeCell ref="S4:W4"/>
    <mergeCell ref="D5:J5"/>
    <mergeCell ref="N5:Q5"/>
    <mergeCell ref="S5:W5"/>
    <mergeCell ref="B71:D71"/>
    <mergeCell ref="B67:D67"/>
    <mergeCell ref="A7:D7"/>
    <mergeCell ref="E7:X7"/>
    <mergeCell ref="Y7:AA7"/>
    <mergeCell ref="A59:D59"/>
    <mergeCell ref="A61:D61"/>
    <mergeCell ref="G61:AA61"/>
    <mergeCell ref="B62:D62"/>
    <mergeCell ref="B63:D63"/>
    <mergeCell ref="B64:D64"/>
    <mergeCell ref="B65:D65"/>
    <mergeCell ref="B66:D66"/>
    <mergeCell ref="G83:M83"/>
    <mergeCell ref="G84:M84"/>
    <mergeCell ref="G85:M85"/>
    <mergeCell ref="K89:L89"/>
    <mergeCell ref="B74:D74"/>
    <mergeCell ref="B78:D78"/>
    <mergeCell ref="B79:D79"/>
    <mergeCell ref="B80:D80"/>
    <mergeCell ref="B81:D81"/>
    <mergeCell ref="B77:D77"/>
    <mergeCell ref="B82:D82"/>
    <mergeCell ref="B76:D76"/>
    <mergeCell ref="B75:D75"/>
    <mergeCell ref="G90:AA93"/>
    <mergeCell ref="R84:X84"/>
    <mergeCell ref="R85:X85"/>
    <mergeCell ref="R86:X86"/>
    <mergeCell ref="Y84:AA84"/>
    <mergeCell ref="Y85:AA85"/>
    <mergeCell ref="Y86:AA86"/>
    <mergeCell ref="G88:AA88"/>
    <mergeCell ref="G89:I89"/>
    <mergeCell ref="G86:M86"/>
    <mergeCell ref="N86:O86"/>
    <mergeCell ref="B72:D72"/>
    <mergeCell ref="B73:D73"/>
    <mergeCell ref="R82:X82"/>
    <mergeCell ref="G68:AA68"/>
    <mergeCell ref="G79:AA79"/>
    <mergeCell ref="G80:O80"/>
    <mergeCell ref="G82:M82"/>
    <mergeCell ref="R81:X81"/>
    <mergeCell ref="R80:X80"/>
    <mergeCell ref="Y80:AA80"/>
    <mergeCell ref="Y81:AA81"/>
    <mergeCell ref="Y82:AA82"/>
    <mergeCell ref="G81:M81"/>
    <mergeCell ref="B68:D68"/>
    <mergeCell ref="B69:D69"/>
    <mergeCell ref="B70:D70"/>
  </mergeCells>
  <conditionalFormatting sqref="Z9:Z58">
    <cfRule type="containsText" dxfId="0" priority="4" operator="containsText" text="Geçmez">
      <formula>NOT(ISERROR(SEARCH("Geçmez",Z9)))</formula>
    </cfRule>
  </conditionalFormatting>
  <pageMargins left="0.26" right="0.15748031496062992" top="0.23622047244094491" bottom="0.19685039370078741" header="0.19685039370078741" footer="0.15748031496062992"/>
  <pageSetup paperSize="9" scale="65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Bilgiler</vt:lpstr>
      <vt:lpstr>Konular</vt:lpstr>
      <vt:lpstr>1. Dönem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</dc:creator>
  <cp:lastModifiedBy>ogr</cp:lastModifiedBy>
  <cp:lastPrinted>2015-11-12T06:28:05Z</cp:lastPrinted>
  <dcterms:created xsi:type="dcterms:W3CDTF">2013-11-01T23:13:09Z</dcterms:created>
  <dcterms:modified xsi:type="dcterms:W3CDTF">2016-11-30T11:06:19Z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517e1fa8-0b4a-4235-86e0-a6c3450d8687</vt:lpwstr>
  </property>
</Properties>
</file>